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kateus.ibm.com/Documents/Kiran/LALE/2020-kdd-lale/experiments/"/>
    </mc:Choice>
  </mc:AlternateContent>
  <xr:revisionPtr revIDLastSave="0" documentId="13_ncr:1_{B84B0F7B-2A13-DF4B-9A1C-BDF6C1D0481C}" xr6:coauthVersionLast="45" xr6:coauthVersionMax="45" xr10:uidLastSave="{00000000-0000-0000-0000-000000000000}"/>
  <bookViews>
    <workbookView xWindow="0" yWindow="460" windowWidth="33600" windowHeight="19540" activeTab="10" xr2:uid="{0AB68FBD-28BD-2544-BF72-2D2BA34CA1BC}"/>
  </bookViews>
  <sheets>
    <sheet name="Sheet1" sheetId="1" r:id="rId1"/>
    <sheet name="Sheet2" sheetId="2" r:id="rId2"/>
    <sheet name="Sheet3" sheetId="3" r:id="rId3"/>
    <sheet name="Sheet5" sheetId="5" r:id="rId4"/>
    <sheet name="Lale pipeline summary" sheetId="6" r:id="rId5"/>
    <sheet name="alphad3m summary" sheetId="8" r:id="rId6"/>
    <sheet name="Sheet4" sheetId="4" r:id="rId7"/>
    <sheet name="grammar_tpot_summary" sheetId="7" r:id="rId8"/>
    <sheet name="autosklearn_summary" sheetId="9" r:id="rId9"/>
    <sheet name="Sheet10" sheetId="10" r:id="rId10"/>
    <sheet name="Sheet13" sheetId="13" r:id="rId11"/>
    <sheet name="autosklearn_adaboost" sheetId="12" r:id="rId12"/>
    <sheet name="lale_pipeline_adaboost" sheetId="11" r:id="rId1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" i="13" l="1"/>
  <c r="X4" i="13"/>
  <c r="X5" i="13"/>
  <c r="X6" i="13"/>
  <c r="X7" i="13"/>
  <c r="X8" i="13"/>
  <c r="X9" i="13"/>
  <c r="X10" i="13"/>
  <c r="X11" i="13"/>
  <c r="X12" i="13"/>
  <c r="X13" i="13"/>
  <c r="X14" i="13"/>
  <c r="X15" i="13"/>
  <c r="X16" i="13"/>
  <c r="X2" i="13"/>
  <c r="W3" i="13"/>
  <c r="W4" i="13"/>
  <c r="W5" i="13"/>
  <c r="W6" i="13"/>
  <c r="W7" i="13"/>
  <c r="W8" i="13"/>
  <c r="W9" i="13"/>
  <c r="W10" i="13"/>
  <c r="W11" i="13"/>
  <c r="W12" i="13"/>
  <c r="W13" i="13"/>
  <c r="W14" i="13"/>
  <c r="W15" i="13"/>
  <c r="W16" i="13"/>
  <c r="W2" i="13"/>
  <c r="Z3" i="13"/>
  <c r="Z4" i="13"/>
  <c r="Z5" i="13"/>
  <c r="Z6" i="13"/>
  <c r="Z7" i="13"/>
  <c r="Z8" i="13"/>
  <c r="Z9" i="13"/>
  <c r="Z10" i="13"/>
  <c r="Z11" i="13"/>
  <c r="Z12" i="13"/>
  <c r="Z13" i="13"/>
  <c r="Z14" i="13"/>
  <c r="Z15" i="13"/>
  <c r="Z16" i="13"/>
  <c r="Z2" i="13"/>
  <c r="Y3" i="13"/>
  <c r="Y4" i="13"/>
  <c r="Y5" i="13"/>
  <c r="Y6" i="13"/>
  <c r="Y7" i="13"/>
  <c r="Y8" i="13"/>
  <c r="Y9" i="13"/>
  <c r="Y10" i="13"/>
  <c r="Y11" i="13"/>
  <c r="Y12" i="13"/>
  <c r="Y13" i="13"/>
  <c r="Y14" i="13"/>
  <c r="Y15" i="13"/>
  <c r="Y16" i="13"/>
  <c r="Y2" i="13"/>
  <c r="P3" i="13"/>
  <c r="P4" i="13"/>
  <c r="P5" i="13"/>
  <c r="P6" i="13"/>
  <c r="P7" i="13"/>
  <c r="P8" i="13"/>
  <c r="P9" i="13"/>
  <c r="P10" i="13"/>
  <c r="P11" i="13"/>
  <c r="P12" i="13"/>
  <c r="P13" i="13"/>
  <c r="P14" i="13"/>
  <c r="P15" i="13"/>
  <c r="P16" i="13"/>
  <c r="P2" i="13"/>
  <c r="O3" i="13"/>
  <c r="O4" i="13"/>
  <c r="O5" i="13"/>
  <c r="O6" i="13"/>
  <c r="O7" i="13"/>
  <c r="O8" i="13"/>
  <c r="O9" i="13"/>
  <c r="O10" i="13"/>
  <c r="O11" i="13"/>
  <c r="O12" i="13"/>
  <c r="O13" i="13"/>
  <c r="O14" i="13"/>
  <c r="O15" i="13"/>
  <c r="O16" i="13"/>
  <c r="O2" i="13"/>
  <c r="V3" i="13"/>
  <c r="V4" i="13"/>
  <c r="V5" i="13"/>
  <c r="V6" i="13"/>
  <c r="V7" i="13"/>
  <c r="V8" i="13"/>
  <c r="V9" i="13"/>
  <c r="V10" i="13"/>
  <c r="V11" i="13"/>
  <c r="V12" i="13"/>
  <c r="V13" i="13"/>
  <c r="V14" i="13"/>
  <c r="V15" i="13"/>
  <c r="V16" i="13"/>
  <c r="V2" i="13"/>
  <c r="U3" i="13"/>
  <c r="U4" i="13"/>
  <c r="U5" i="13"/>
  <c r="U6" i="13"/>
  <c r="U7" i="13"/>
  <c r="U8" i="13"/>
  <c r="U9" i="13"/>
  <c r="U10" i="13"/>
  <c r="U11" i="13"/>
  <c r="U12" i="13"/>
  <c r="U13" i="13"/>
  <c r="U14" i="13"/>
  <c r="U15" i="13"/>
  <c r="U16" i="13"/>
  <c r="U2" i="13"/>
  <c r="T3" i="13"/>
  <c r="T4" i="13"/>
  <c r="T5" i="13"/>
  <c r="T6" i="13"/>
  <c r="T7" i="13"/>
  <c r="T8" i="13"/>
  <c r="T9" i="13"/>
  <c r="T10" i="13"/>
  <c r="T11" i="13"/>
  <c r="T12" i="13"/>
  <c r="T13" i="13"/>
  <c r="T14" i="13"/>
  <c r="T15" i="13"/>
  <c r="T16" i="13"/>
  <c r="T2" i="13"/>
  <c r="S3" i="13"/>
  <c r="S4" i="13"/>
  <c r="S5" i="13"/>
  <c r="S6" i="13"/>
  <c r="S7" i="13"/>
  <c r="S8" i="13"/>
  <c r="S9" i="13"/>
  <c r="S10" i="13"/>
  <c r="S11" i="13"/>
  <c r="S12" i="13"/>
  <c r="S13" i="13"/>
  <c r="S14" i="13"/>
  <c r="S15" i="13"/>
  <c r="S16" i="13"/>
  <c r="S2" i="13"/>
  <c r="R3" i="13"/>
  <c r="R4" i="13"/>
  <c r="R5" i="13"/>
  <c r="R6" i="13"/>
  <c r="R7" i="13"/>
  <c r="R8" i="13"/>
  <c r="R9" i="13"/>
  <c r="R10" i="13"/>
  <c r="R11" i="13"/>
  <c r="R12" i="13"/>
  <c r="R13" i="13"/>
  <c r="R14" i="13"/>
  <c r="R15" i="13"/>
  <c r="R16" i="13"/>
  <c r="R2" i="13"/>
  <c r="Q3" i="13"/>
  <c r="Q4" i="13"/>
  <c r="Q5" i="13"/>
  <c r="Q6" i="13"/>
  <c r="Q7" i="13"/>
  <c r="Q8" i="13"/>
  <c r="Q9" i="13"/>
  <c r="Q10" i="13"/>
  <c r="Q11" i="13"/>
  <c r="Q12" i="13"/>
  <c r="Q13" i="13"/>
  <c r="Q14" i="13"/>
  <c r="Q15" i="13"/>
  <c r="Q16" i="13"/>
  <c r="AQ3" i="10"/>
  <c r="AQ4" i="10"/>
  <c r="AQ5" i="10"/>
  <c r="AQ6" i="10"/>
  <c r="AQ7" i="10"/>
  <c r="AQ8" i="10"/>
  <c r="AQ9" i="10"/>
  <c r="AQ10" i="10"/>
  <c r="AQ11" i="10"/>
  <c r="AQ12" i="10"/>
  <c r="AQ13" i="10"/>
  <c r="AQ14" i="10"/>
  <c r="AQ15" i="10"/>
  <c r="AQ16" i="10"/>
  <c r="AQ2" i="10"/>
  <c r="AP3" i="10"/>
  <c r="AP4" i="10"/>
  <c r="AP5" i="10"/>
  <c r="AP6" i="10"/>
  <c r="AP7" i="10"/>
  <c r="AP8" i="10"/>
  <c r="AP9" i="10"/>
  <c r="AP10" i="10"/>
  <c r="AP11" i="10"/>
  <c r="AP12" i="10"/>
  <c r="AP13" i="10"/>
  <c r="AP14" i="10"/>
  <c r="AP15" i="10"/>
  <c r="AP16" i="10"/>
  <c r="AP2" i="10"/>
  <c r="AO3" i="10"/>
  <c r="AO4" i="10"/>
  <c r="AO5" i="10"/>
  <c r="AO6" i="10"/>
  <c r="AO7" i="10"/>
  <c r="AO8" i="10"/>
  <c r="AO9" i="10"/>
  <c r="AO10" i="10"/>
  <c r="AO11" i="10"/>
  <c r="AO12" i="10"/>
  <c r="AO13" i="10"/>
  <c r="AO14" i="10"/>
  <c r="AO15" i="10"/>
  <c r="AO16" i="10"/>
  <c r="AO2" i="10"/>
  <c r="P24" i="9"/>
  <c r="AN3" i="10"/>
  <c r="AN4" i="10"/>
  <c r="AN5" i="10"/>
  <c r="AN6" i="10"/>
  <c r="AN7" i="10"/>
  <c r="AN8" i="10"/>
  <c r="AN9" i="10"/>
  <c r="AN10" i="10"/>
  <c r="AN11" i="10"/>
  <c r="AN12" i="10"/>
  <c r="AN13" i="10"/>
  <c r="AN14" i="10"/>
  <c r="AN15" i="10"/>
  <c r="AN16" i="10"/>
  <c r="AN2" i="10"/>
  <c r="AM3" i="10"/>
  <c r="AM4" i="10"/>
  <c r="AM5" i="10"/>
  <c r="AM6" i="10"/>
  <c r="AM7" i="10"/>
  <c r="AM8" i="10"/>
  <c r="AM9" i="10"/>
  <c r="AM10" i="10"/>
  <c r="AM11" i="10"/>
  <c r="AM12" i="10"/>
  <c r="AM13" i="10"/>
  <c r="AM14" i="10"/>
  <c r="AM15" i="10"/>
  <c r="AM16" i="10"/>
  <c r="AM2" i="10"/>
  <c r="X17" i="10"/>
  <c r="I17" i="10"/>
  <c r="J17" i="10"/>
  <c r="H17" i="10"/>
  <c r="Z3" i="10"/>
  <c r="Z4" i="10"/>
  <c r="Z5" i="10"/>
  <c r="Z6" i="10"/>
  <c r="Z7" i="10"/>
  <c r="Z8" i="10"/>
  <c r="Z9" i="10"/>
  <c r="Z10" i="10"/>
  <c r="Z11" i="10"/>
  <c r="Z12" i="10"/>
  <c r="Z13" i="10"/>
  <c r="Z14" i="10"/>
  <c r="Z15" i="10"/>
  <c r="Z16" i="10"/>
  <c r="Z2" i="10"/>
  <c r="X16" i="10"/>
  <c r="X15" i="10"/>
  <c r="X14" i="10"/>
  <c r="X13" i="10"/>
  <c r="X12" i="10"/>
  <c r="X11" i="10"/>
  <c r="X10" i="10"/>
  <c r="X9" i="10"/>
  <c r="X8" i="10"/>
  <c r="X7" i="10"/>
  <c r="X6" i="10"/>
  <c r="X5" i="10"/>
  <c r="X4" i="10"/>
  <c r="X3" i="10"/>
  <c r="X2" i="10"/>
  <c r="W16" i="10"/>
  <c r="W15" i="10"/>
  <c r="W14" i="10"/>
  <c r="W13" i="10"/>
  <c r="W12" i="10"/>
  <c r="W11" i="10"/>
  <c r="W10" i="10"/>
  <c r="W9" i="10"/>
  <c r="W8" i="10"/>
  <c r="W7" i="10"/>
  <c r="W6" i="10"/>
  <c r="W5" i="10"/>
  <c r="W4" i="10"/>
  <c r="W3" i="10"/>
  <c r="W2" i="10"/>
  <c r="W3" i="12"/>
  <c r="W4" i="12"/>
  <c r="W5" i="12"/>
  <c r="W6" i="12"/>
  <c r="W7" i="12"/>
  <c r="W8" i="12"/>
  <c r="W9" i="12"/>
  <c r="W10" i="12"/>
  <c r="W11" i="12"/>
  <c r="W12" i="12"/>
  <c r="W13" i="12"/>
  <c r="W14" i="12"/>
  <c r="W15" i="12"/>
  <c r="W16" i="12"/>
  <c r="W2" i="12"/>
  <c r="V3" i="12"/>
  <c r="V4" i="12"/>
  <c r="V5" i="12"/>
  <c r="V6" i="12"/>
  <c r="V7" i="12"/>
  <c r="V8" i="12"/>
  <c r="V9" i="12"/>
  <c r="V10" i="12"/>
  <c r="V11" i="12"/>
  <c r="V12" i="12"/>
  <c r="V13" i="12"/>
  <c r="V14" i="12"/>
  <c r="V15" i="12"/>
  <c r="V16" i="12"/>
  <c r="V2" i="12"/>
  <c r="W6" i="11"/>
  <c r="W16" i="11"/>
  <c r="W12" i="11"/>
  <c r="W2" i="11"/>
  <c r="W8" i="11"/>
  <c r="W11" i="11"/>
  <c r="W3" i="11"/>
  <c r="W14" i="11"/>
  <c r="W5" i="11"/>
  <c r="W7" i="11"/>
  <c r="W4" i="11"/>
  <c r="W13" i="11"/>
  <c r="W9" i="11"/>
  <c r="W10" i="11"/>
  <c r="W15" i="11"/>
  <c r="V6" i="11"/>
  <c r="V16" i="11"/>
  <c r="V12" i="11"/>
  <c r="V2" i="11"/>
  <c r="V8" i="11"/>
  <c r="V11" i="11"/>
  <c r="V3" i="11"/>
  <c r="V14" i="11"/>
  <c r="V5" i="11"/>
  <c r="V7" i="11"/>
  <c r="V4" i="11"/>
  <c r="V13" i="11"/>
  <c r="V9" i="11"/>
  <c r="V10" i="11"/>
  <c r="V15" i="11"/>
  <c r="H16" i="10"/>
  <c r="I16" i="10"/>
  <c r="J16" i="10"/>
  <c r="G16" i="10"/>
  <c r="H15" i="10"/>
  <c r="I15" i="10"/>
  <c r="J15" i="10"/>
  <c r="G15" i="10"/>
  <c r="H14" i="10"/>
  <c r="I14" i="10"/>
  <c r="J14" i="10"/>
  <c r="G14" i="10"/>
  <c r="H13" i="10"/>
  <c r="I13" i="10"/>
  <c r="J13" i="10"/>
  <c r="G13" i="10"/>
  <c r="H12" i="10"/>
  <c r="I12" i="10"/>
  <c r="J12" i="10"/>
  <c r="G12" i="10"/>
  <c r="H11" i="10"/>
  <c r="I11" i="10"/>
  <c r="J11" i="10"/>
  <c r="G11" i="10"/>
  <c r="H10" i="10"/>
  <c r="I10" i="10"/>
  <c r="J10" i="10"/>
  <c r="G10" i="10"/>
  <c r="H9" i="10"/>
  <c r="I9" i="10"/>
  <c r="J9" i="10"/>
  <c r="G9" i="10"/>
  <c r="H8" i="10"/>
  <c r="I8" i="10"/>
  <c r="J8" i="10"/>
  <c r="G8" i="10"/>
  <c r="H7" i="10"/>
  <c r="I7" i="10"/>
  <c r="J7" i="10"/>
  <c r="G7" i="10"/>
  <c r="H6" i="10"/>
  <c r="I6" i="10"/>
  <c r="J6" i="10"/>
  <c r="G6" i="10"/>
  <c r="H5" i="10"/>
  <c r="I5" i="10"/>
  <c r="J5" i="10"/>
  <c r="G5" i="10"/>
  <c r="H4" i="10"/>
  <c r="I4" i="10"/>
  <c r="J4" i="10"/>
  <c r="G4" i="10"/>
  <c r="H3" i="10"/>
  <c r="I3" i="10"/>
  <c r="J3" i="10"/>
  <c r="G3" i="10"/>
  <c r="H2" i="10"/>
  <c r="I2" i="10"/>
  <c r="J2" i="10"/>
  <c r="G2" i="10"/>
  <c r="W3" i="8"/>
  <c r="W4" i="8"/>
  <c r="W5" i="8"/>
  <c r="W6" i="8"/>
  <c r="W7" i="8"/>
  <c r="W8" i="8"/>
  <c r="W9" i="8"/>
  <c r="W10" i="8"/>
  <c r="W11" i="8"/>
  <c r="W12" i="8"/>
  <c r="W13" i="8"/>
  <c r="W14" i="8"/>
  <c r="W15" i="8"/>
  <c r="W16" i="8"/>
  <c r="W2" i="8"/>
  <c r="W3" i="6"/>
  <c r="W4" i="6"/>
  <c r="W5" i="6"/>
  <c r="W6" i="6"/>
  <c r="W7" i="6"/>
  <c r="W8" i="6"/>
  <c r="W9" i="6"/>
  <c r="W10" i="6"/>
  <c r="W11" i="6"/>
  <c r="W12" i="6"/>
  <c r="W13" i="6"/>
  <c r="W14" i="6"/>
  <c r="W15" i="6"/>
  <c r="W16" i="6"/>
  <c r="W2" i="6"/>
  <c r="W3" i="9"/>
  <c r="W4" i="9"/>
  <c r="W5" i="9"/>
  <c r="W6" i="9"/>
  <c r="W7" i="9"/>
  <c r="W8" i="9"/>
  <c r="W9" i="9"/>
  <c r="W10" i="9"/>
  <c r="W11" i="9"/>
  <c r="W12" i="9"/>
  <c r="W13" i="9"/>
  <c r="W14" i="9"/>
  <c r="W15" i="9"/>
  <c r="W16" i="9"/>
  <c r="W2" i="9"/>
  <c r="V3" i="9"/>
  <c r="V4" i="9"/>
  <c r="V5" i="9"/>
  <c r="V6" i="9"/>
  <c r="V7" i="9"/>
  <c r="V8" i="9"/>
  <c r="V9" i="9"/>
  <c r="V10" i="9"/>
  <c r="V11" i="9"/>
  <c r="V12" i="9"/>
  <c r="V13" i="9"/>
  <c r="V14" i="9"/>
  <c r="V15" i="9"/>
  <c r="V16" i="9"/>
  <c r="V2" i="9"/>
  <c r="W3" i="7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2" i="7"/>
  <c r="V3" i="7"/>
  <c r="V4" i="7"/>
  <c r="V5" i="7"/>
  <c r="V6" i="7"/>
  <c r="V7" i="7"/>
  <c r="V8" i="7"/>
  <c r="V9" i="7"/>
  <c r="V10" i="7"/>
  <c r="V11" i="7"/>
  <c r="V12" i="7"/>
  <c r="V13" i="7"/>
  <c r="V14" i="7"/>
  <c r="V15" i="7"/>
  <c r="V16" i="7"/>
  <c r="V2" i="7"/>
  <c r="V3" i="8"/>
  <c r="V4" i="8"/>
  <c r="V5" i="8"/>
  <c r="V6" i="8"/>
  <c r="V7" i="8"/>
  <c r="V8" i="8"/>
  <c r="V9" i="8"/>
  <c r="V10" i="8"/>
  <c r="V11" i="8"/>
  <c r="V12" i="8"/>
  <c r="V13" i="8"/>
  <c r="V14" i="8"/>
  <c r="V15" i="8"/>
  <c r="V16" i="8"/>
  <c r="V2" i="8"/>
  <c r="V15" i="6"/>
  <c r="V2" i="6"/>
  <c r="V9" i="6"/>
  <c r="V11" i="6"/>
  <c r="V13" i="6"/>
  <c r="V16" i="6"/>
  <c r="V3" i="6"/>
  <c r="V10" i="6"/>
  <c r="V7" i="6"/>
  <c r="V8" i="6"/>
  <c r="V6" i="6"/>
  <c r="V12" i="6"/>
  <c r="V4" i="6"/>
  <c r="V14" i="6"/>
  <c r="V5" i="6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2" i="5"/>
</calcChain>
</file>

<file path=xl/sharedStrings.xml><?xml version="1.0" encoding="utf-8"?>
<sst xmlns="http://schemas.openxmlformats.org/spreadsheetml/2006/main" count="784" uniqueCount="397">
  <si>
    <t>dataset</t>
  </si>
  <si>
    <t xml:space="preserve"> lale_pipeline_cv_acc</t>
  </si>
  <si>
    <t xml:space="preserve"> lale_pipeline_test_acc</t>
  </si>
  <si>
    <t xml:space="preserve"> lale_pipeline_completed_trials</t>
  </si>
  <si>
    <t xml:space="preserve"> grammars_tpot_cv_acc</t>
  </si>
  <si>
    <t xml:space="preserve"> grammars_tpot_test_acc</t>
  </si>
  <si>
    <t xml:space="preserve"> grammars_tpot_completed_trials</t>
  </si>
  <si>
    <t>hill-valley</t>
  </si>
  <si>
    <t>phoneme</t>
  </si>
  <si>
    <t>car</t>
  </si>
  <si>
    <t>sylvine</t>
  </si>
  <si>
    <t>blood-transfusion-service-center</t>
  </si>
  <si>
    <t>credit-g</t>
  </si>
  <si>
    <t>diabetes</t>
  </si>
  <si>
    <t>kc1</t>
  </si>
  <si>
    <t>shuttle</t>
  </si>
  <si>
    <t>kr-vs-kp</t>
  </si>
  <si>
    <t>mfeat-factors</t>
  </si>
  <si>
    <t>spectf</t>
  </si>
  <si>
    <t>breast-cancer</t>
  </si>
  <si>
    <t>Australian</t>
  </si>
  <si>
    <t xml:space="preserve"> grammar_alphad3m_cv_acc</t>
  </si>
  <si>
    <t xml:space="preserve"> grammar_alphad3m_test_acc</t>
  </si>
  <si>
    <t xml:space="preserve"> grammar_alphad3m_completed_trials</t>
  </si>
  <si>
    <t>jungle_chess_2pcs_raw_endgame_complete</t>
  </si>
  <si>
    <t xml:space="preserve"> autosklearn_cv_acc</t>
  </si>
  <si>
    <t xml:space="preserve"> autosklearn_test_acc</t>
  </si>
  <si>
    <t xml:space="preserve"> autosklearn_completed_trials</t>
  </si>
  <si>
    <t>  0.972906</t>
  </si>
  <si>
    <t>  303</t>
  </si>
  <si>
    <t>  0.904972</t>
  </si>
  <si>
    <t>  151</t>
  </si>
  <si>
    <t>  0.993086</t>
  </si>
  <si>
    <t>  328</t>
  </si>
  <si>
    <t>  0.950189</t>
  </si>
  <si>
    <t>  152</t>
  </si>
  <si>
    <t>  0.794411</t>
  </si>
  <si>
    <t>  427</t>
  </si>
  <si>
    <t>  0.759701</t>
  </si>
  <si>
    <t>  350</t>
  </si>
  <si>
    <t>  0.772374</t>
  </si>
  <si>
    <t>  394</t>
  </si>
  <si>
    <t>  0.882519</t>
  </si>
  <si>
    <t>  237</t>
  </si>
  <si>
    <t>  0.999768</t>
  </si>
  <si>
    <t>  54</t>
  </si>
  <si>
    <t>  0.993928</t>
  </si>
  <si>
    <t>  239</t>
  </si>
  <si>
    <t>  0.979851</t>
  </si>
  <si>
    <t>  59</t>
  </si>
  <si>
    <t>  0.888412</t>
  </si>
  <si>
    <t>  399</t>
  </si>
  <si>
    <t>  0.769634</t>
  </si>
  <si>
    <t>  779</t>
  </si>
  <si>
    <t>  0.883117</t>
  </si>
  <si>
    <t>  185</t>
  </si>
  <si>
    <t>CV_Accuracy</t>
  </si>
  <si>
    <t>Test_Accuracy</t>
  </si>
  <si>
    <t>Completed Trials</t>
  </si>
  <si>
    <t xml:space="preserve"> autosklearn_adaboost_cv_acc</t>
  </si>
  <si>
    <t xml:space="preserve"> autosklearn_adaboost_test_acc</t>
  </si>
  <si>
    <t xml:space="preserve"> autosklearn_adaboost_completed_trials</t>
  </si>
  <si>
    <t xml:space="preserve"> lale_adaboost_cv_acc</t>
  </si>
  <si>
    <t xml:space="preserve"> lale_adaboost_test_acc</t>
  </si>
  <si>
    <t xml:space="preserve"> lale_adaboost_completed_trials</t>
  </si>
  <si>
    <t>  0.876150</t>
  </si>
  <si>
    <t>  309</t>
  </si>
  <si>
    <t>  0.994395</t>
  </si>
  <si>
    <t>  319</t>
  </si>
  <si>
    <t>  0.974627</t>
  </si>
  <si>
    <t>  26</t>
  </si>
  <si>
    <t>  0.901288</t>
  </si>
  <si>
    <t>  666</t>
  </si>
  <si>
    <t>  0.981850</t>
  </si>
  <si>
    <t>  662</t>
  </si>
  <si>
    <t>  0.988916</t>
  </si>
  <si>
    <t>  73</t>
  </si>
  <si>
    <t>  936</t>
  </si>
  <si>
    <t>  0.806387</t>
  </si>
  <si>
    <t>  914</t>
  </si>
  <si>
    <t>  0.906077</t>
  </si>
  <si>
    <t>  150</t>
  </si>
  <si>
    <t>  0.765672</t>
  </si>
  <si>
    <t>  398</t>
  </si>
  <si>
    <t>  0.943781</t>
  </si>
  <si>
    <t>  85</t>
  </si>
  <si>
    <t>  0.887446</t>
  </si>
  <si>
    <t>  655</t>
  </si>
  <si>
    <t>  53</t>
  </si>
  <si>
    <t>  808</t>
  </si>
  <si>
    <t xml:space="preserve"> lale_pipeline_1_cv_acc</t>
  </si>
  <si>
    <t xml:space="preserve"> lale_pipeline_1_test_acc</t>
  </si>
  <si>
    <t xml:space="preserve"> lale_pipeline_1_completed_trials</t>
  </si>
  <si>
    <t xml:space="preserve"> lale_pipeline_2_cv_acc</t>
  </si>
  <si>
    <t xml:space="preserve"> lale_pipeline_2_test_acc</t>
  </si>
  <si>
    <t xml:space="preserve"> lale_pipeline_2_completed_trials</t>
  </si>
  <si>
    <t xml:space="preserve"> lale_pipeline_3_cv_acc</t>
  </si>
  <si>
    <t xml:space="preserve"> lale_pipeline_3_test_acc</t>
  </si>
  <si>
    <t xml:space="preserve"> lale_pipeline_3_completed_trials</t>
  </si>
  <si>
    <t xml:space="preserve"> lale_pipeline_4_cv_acc</t>
  </si>
  <si>
    <t xml:space="preserve"> lale_pipeline_4_test_acc</t>
  </si>
  <si>
    <t xml:space="preserve"> lale_pipeline_4_completed_trials</t>
  </si>
  <si>
    <t xml:space="preserve"> lale_pipeline_5_cv_acc</t>
  </si>
  <si>
    <t xml:space="preserve"> lale_pipeline_5_test_acc</t>
  </si>
  <si>
    <t xml:space="preserve"> lale_pipeline_5_completed_trials</t>
  </si>
  <si>
    <t>Avg Test_acc</t>
  </si>
  <si>
    <t xml:space="preserve"> lale_pipeline_1_total_trials</t>
  </si>
  <si>
    <t xml:space="preserve"> lale_pipeline_2_total_trials</t>
  </si>
  <si>
    <t xml:space="preserve"> lale_pipeline_3_total_trials</t>
  </si>
  <si>
    <t xml:space="preserve"> lale_pipeline_4_total_trials</t>
  </si>
  <si>
    <t xml:space="preserve"> lale_pipeline_5_total_trials</t>
  </si>
  <si>
    <t xml:space="preserve"> grammar_tpot_1_cv_acc</t>
  </si>
  <si>
    <t xml:space="preserve"> grammar_tpot_1_test_acc</t>
  </si>
  <si>
    <t xml:space="preserve"> grammar_tpot_1_completed_trials</t>
  </si>
  <si>
    <t xml:space="preserve"> grammar_tpot_1_total_trials</t>
  </si>
  <si>
    <t xml:space="preserve"> grammar_tpot_2_cv_acc</t>
  </si>
  <si>
    <t xml:space="preserve"> grammar_tpot_2_test_acc</t>
  </si>
  <si>
    <t xml:space="preserve"> grammar_tpot_2_completed_trials</t>
  </si>
  <si>
    <t xml:space="preserve"> grammar_tpot_2_total_trials</t>
  </si>
  <si>
    <t xml:space="preserve"> grammar_tpot_3_cv_acc</t>
  </si>
  <si>
    <t xml:space="preserve"> grammar_tpot_3_test_acc</t>
  </si>
  <si>
    <t xml:space="preserve"> grammar_tpot_3_completed_trials</t>
  </si>
  <si>
    <t xml:space="preserve"> grammar_tpot_3_total_trials</t>
  </si>
  <si>
    <t xml:space="preserve"> grammar_tpot_4_cv_acc</t>
  </si>
  <si>
    <t xml:space="preserve"> grammar_tpot_4_test_acc</t>
  </si>
  <si>
    <t xml:space="preserve"> grammar_tpot_4_completed_trials</t>
  </si>
  <si>
    <t xml:space="preserve"> grammar_tpot_4_total_trials</t>
  </si>
  <si>
    <t xml:space="preserve"> grammar_tpot_5_cv_acc</t>
  </si>
  <si>
    <t xml:space="preserve"> grammar_tpot_5_test_acc</t>
  </si>
  <si>
    <t xml:space="preserve"> grammar_tpot_5_completed_trials</t>
  </si>
  <si>
    <t xml:space="preserve"> grammar_tpot_5_total_trials</t>
  </si>
  <si>
    <t xml:space="preserve"> grammar_alphad3m_1_cv_acc</t>
  </si>
  <si>
    <t xml:space="preserve"> grammar_alphad3m_1_test_acc</t>
  </si>
  <si>
    <t xml:space="preserve"> grammar_alphad3m_1_completed_trials</t>
  </si>
  <si>
    <t xml:space="preserve"> grammar_alphad3m_1_total_trials</t>
  </si>
  <si>
    <t xml:space="preserve"> grammar_alphad3m_2_cv_acc</t>
  </si>
  <si>
    <t xml:space="preserve"> grammar_alphad3m_2_test_acc</t>
  </si>
  <si>
    <t xml:space="preserve"> grammar_alphad3m_2_completed_trials</t>
  </si>
  <si>
    <t xml:space="preserve"> grammar_alphad3m_2_total_trials</t>
  </si>
  <si>
    <t xml:space="preserve"> grammar_alphad3m_3_cv_acc</t>
  </si>
  <si>
    <t xml:space="preserve"> grammar_alphad3m_3_test_acc</t>
  </si>
  <si>
    <t xml:space="preserve"> grammar_alphad3m_3_completed_trials</t>
  </si>
  <si>
    <t xml:space="preserve"> grammar_alphad3m_3_total_trials</t>
  </si>
  <si>
    <t xml:space="preserve"> grammar_alphad3m_4_cv_acc</t>
  </si>
  <si>
    <t xml:space="preserve"> grammar_alphad3m_4_test_acc</t>
  </si>
  <si>
    <t xml:space="preserve"> grammar_alphad3m_4_completed_trials</t>
  </si>
  <si>
    <t xml:space="preserve"> grammar_alphad3m_4_total_trials</t>
  </si>
  <si>
    <t xml:space="preserve"> grammar_alphad3m_5_cv_acc</t>
  </si>
  <si>
    <t xml:space="preserve"> grammar_alphad3m_5_test_acc</t>
  </si>
  <si>
    <t xml:space="preserve"> grammar_alphad3m_5_completed_trials</t>
  </si>
  <si>
    <t xml:space="preserve"> grammar_alphad3m_5_total_trials</t>
  </si>
  <si>
    <t xml:space="preserve"> autosklearn_1_cv_acc</t>
  </si>
  <si>
    <t xml:space="preserve"> autosklearn_1_test_acc</t>
  </si>
  <si>
    <t xml:space="preserve"> autosklearn_1_completed_trials</t>
  </si>
  <si>
    <t xml:space="preserve"> autosklearn_1_total_trials</t>
  </si>
  <si>
    <t xml:space="preserve"> autosklearn_2_cv_acc</t>
  </si>
  <si>
    <t xml:space="preserve"> autosklearn_2_test_acc</t>
  </si>
  <si>
    <t xml:space="preserve"> autosklearn_2_completed_trials</t>
  </si>
  <si>
    <t xml:space="preserve"> autosklearn_2_total_trials</t>
  </si>
  <si>
    <t xml:space="preserve"> autosklearn_3_cv_acc</t>
  </si>
  <si>
    <t xml:space="preserve"> autosklearn_3_test_acc</t>
  </si>
  <si>
    <t xml:space="preserve"> autosklearn_3_completed_trials</t>
  </si>
  <si>
    <t xml:space="preserve"> autosklearn_3_total_trials</t>
  </si>
  <si>
    <t xml:space="preserve"> autosklearn_4_cv_acc</t>
  </si>
  <si>
    <t xml:space="preserve"> autosklearn_4_test_acc</t>
  </si>
  <si>
    <t xml:space="preserve"> autosklearn_4_completed_trials</t>
  </si>
  <si>
    <t xml:space="preserve"> autosklearn_4_total_trials</t>
  </si>
  <si>
    <t>  0.761194</t>
  </si>
  <si>
    <t>  292</t>
  </si>
  <si>
    <t>  313</t>
  </si>
  <si>
    <t>  359</t>
  </si>
  <si>
    <t>  387</t>
  </si>
  <si>
    <t>  0.770149</t>
  </si>
  <si>
    <t>  372</t>
  </si>
  <si>
    <t>  396</t>
  </si>
  <si>
    <t>  174</t>
  </si>
  <si>
    <t>  186</t>
  </si>
  <si>
    <t>  0.776265</t>
  </si>
  <si>
    <t>  658</t>
  </si>
  <si>
    <t>  687</t>
  </si>
  <si>
    <t>  513</t>
  </si>
  <si>
    <t>  553</t>
  </si>
  <si>
    <t>  326</t>
  </si>
  <si>
    <t>  340</t>
  </si>
  <si>
    <t>  0.774319</t>
  </si>
  <si>
    <t>  473</t>
  </si>
  <si>
    <t>  494</t>
  </si>
  <si>
    <t>  0.874717</t>
  </si>
  <si>
    <t>  28</t>
  </si>
  <si>
    <t>  37</t>
  </si>
  <si>
    <t>  21</t>
  </si>
  <si>
    <t>  29</t>
  </si>
  <si>
    <t>  15</t>
  </si>
  <si>
    <t>  23</t>
  </si>
  <si>
    <t>  18</t>
  </si>
  <si>
    <t>  0.792415</t>
  </si>
  <si>
    <t>  787</t>
  </si>
  <si>
    <t>  835</t>
  </si>
  <si>
    <t>  0.796407</t>
  </si>
  <si>
    <t>  939</t>
  </si>
  <si>
    <t>  991</t>
  </si>
  <si>
    <t>  569</t>
  </si>
  <si>
    <t>  605</t>
  </si>
  <si>
    <t>  499</t>
  </si>
  <si>
    <t>  539</t>
  </si>
  <si>
    <t>  0.999743</t>
  </si>
  <si>
    <t>  62</t>
  </si>
  <si>
    <t>  71</t>
  </si>
  <si>
    <t>  0.999794</t>
  </si>
  <si>
    <t>  66</t>
  </si>
  <si>
    <t>  75</t>
  </si>
  <si>
    <t>  63</t>
  </si>
  <si>
    <t>  69</t>
  </si>
  <si>
    <t>  58</t>
  </si>
  <si>
    <t>  68</t>
  </si>
  <si>
    <t>  1083</t>
  </si>
  <si>
    <t>  1143</t>
  </si>
  <si>
    <t>  614</t>
  </si>
  <si>
    <t>  667</t>
  </si>
  <si>
    <t>  504</t>
  </si>
  <si>
    <t>  530</t>
  </si>
  <si>
    <t>  682</t>
  </si>
  <si>
    <t>  729</t>
  </si>
  <si>
    <t>  0.994862</t>
  </si>
  <si>
    <t>  256</t>
  </si>
  <si>
    <t>  279</t>
  </si>
  <si>
    <t>  0.993461</t>
  </si>
  <si>
    <t>  123</t>
  </si>
  <si>
    <t>  134</t>
  </si>
  <si>
    <t>  211</t>
  </si>
  <si>
    <t>  226</t>
  </si>
  <si>
    <t>  137</t>
  </si>
  <si>
    <t>  155</t>
  </si>
  <si>
    <t>  89</t>
  </si>
  <si>
    <t>  112</t>
  </si>
  <si>
    <t>  172</t>
  </si>
  <si>
    <t>  202</t>
  </si>
  <si>
    <t>  57</t>
  </si>
  <si>
    <t>  70</t>
  </si>
  <si>
    <t>  55</t>
  </si>
  <si>
    <t>  0.885281</t>
  </si>
  <si>
    <t>  741</t>
  </si>
  <si>
    <t>  758</t>
  </si>
  <si>
    <t>  685</t>
  </si>
  <si>
    <t>  247</t>
  </si>
  <si>
    <t>  0.889610</t>
  </si>
  <si>
    <t>  411</t>
  </si>
  <si>
    <t>  455</t>
  </si>
  <si>
    <t>  0.892704</t>
  </si>
  <si>
    <t>  599</t>
  </si>
  <si>
    <t>  651</t>
  </si>
  <si>
    <t>  570</t>
  </si>
  <si>
    <t>  619</t>
  </si>
  <si>
    <t>  0.884120</t>
  </si>
  <si>
    <t>  385</t>
  </si>
  <si>
    <t>  425</t>
  </si>
  <si>
    <t>  334</t>
  </si>
  <si>
    <t>  386</t>
  </si>
  <si>
    <t>  0.994814</t>
  </si>
  <si>
    <t>  576</t>
  </si>
  <si>
    <t>  591</t>
  </si>
  <si>
    <t>  703</t>
  </si>
  <si>
    <t>  704</t>
  </si>
  <si>
    <t>  308</t>
  </si>
  <si>
    <t>  0.993950</t>
  </si>
  <si>
    <t>  361</t>
  </si>
  <si>
    <t>  368</t>
  </si>
  <si>
    <t>  1.000000</t>
  </si>
  <si>
    <t>  573</t>
  </si>
  <si>
    <t>  291</t>
  </si>
  <si>
    <t>  341</t>
  </si>
  <si>
    <t>  154</t>
  </si>
  <si>
    <t>  208</t>
  </si>
  <si>
    <t>  245</t>
  </si>
  <si>
    <t>  0.947568</t>
  </si>
  <si>
    <t>  173</t>
  </si>
  <si>
    <t>  184</t>
  </si>
  <si>
    <t>  0.945820</t>
  </si>
  <si>
    <t>  166</t>
  </si>
  <si>
    <t>  183</t>
  </si>
  <si>
    <t>  0.947276</t>
  </si>
  <si>
    <t>  130</t>
  </si>
  <si>
    <t>  141</t>
  </si>
  <si>
    <t>  0.955433</t>
  </si>
  <si>
    <t>  148</t>
  </si>
  <si>
    <t>  156</t>
  </si>
  <si>
    <t>  0.881104</t>
  </si>
  <si>
    <t>  409</t>
  </si>
  <si>
    <t>  432</t>
  </si>
  <si>
    <t>  0.880396</t>
  </si>
  <si>
    <t>  360</t>
  </si>
  <si>
    <t>  383</t>
  </si>
  <si>
    <t>  0.878273</t>
  </si>
  <si>
    <t>  270</t>
  </si>
  <si>
    <t>  289</t>
  </si>
  <si>
    <t>  0.905525</t>
  </si>
  <si>
    <t>  552</t>
  </si>
  <si>
    <t>  555</t>
  </si>
  <si>
    <t>  0.905249</t>
  </si>
  <si>
    <t>  200</t>
  </si>
  <si>
    <t>  205</t>
  </si>
  <si>
    <t>  0.906630</t>
  </si>
  <si>
    <t>  231</t>
  </si>
  <si>
    <t>  0.904144</t>
  </si>
  <si>
    <t>  263</t>
  </si>
  <si>
    <t>  264</t>
  </si>
  <si>
    <t xml:space="preserve"> autosklearn_5_cv_acc</t>
  </si>
  <si>
    <t xml:space="preserve"> autosklearn_5_test_acc</t>
  </si>
  <si>
    <t xml:space="preserve"> autosklearn_5_completed_trials</t>
  </si>
  <si>
    <t xml:space="preserve"> autosklearn_5_total_trials</t>
  </si>
  <si>
    <t>  331</t>
  </si>
  <si>
    <t>  358</t>
  </si>
  <si>
    <t>  618</t>
  </si>
  <si>
    <t>  437</t>
  </si>
  <si>
    <t>  472</t>
  </si>
  <si>
    <t>  0.774869</t>
  </si>
  <si>
    <t>  684</t>
  </si>
  <si>
    <t>  724</t>
  </si>
  <si>
    <t>  74</t>
  </si>
  <si>
    <t>  87</t>
  </si>
  <si>
    <t>  102</t>
  </si>
  <si>
    <t>  120</t>
  </si>
  <si>
    <t>  0.891775</t>
  </si>
  <si>
    <t>  468</t>
  </si>
  <si>
    <t>  357</t>
  </si>
  <si>
    <t>  315</t>
  </si>
  <si>
    <t>  0.975369</t>
  </si>
  <si>
    <t>  370</t>
  </si>
  <si>
    <t>  0.951355</t>
  </si>
  <si>
    <t>  121</t>
  </si>
  <si>
    <t>  135</t>
  </si>
  <si>
    <t>  269</t>
  </si>
  <si>
    <t>  302</t>
  </si>
  <si>
    <t>  0.908011</t>
  </si>
  <si>
    <t>  209</t>
  </si>
  <si>
    <t>average_test_acc</t>
  </si>
  <si>
    <t>stdev_test_accuracy</t>
  </si>
  <si>
    <t>autosklearn_average_test_acc</t>
  </si>
  <si>
    <t>auto_sklean_stdev_test_accuracy</t>
  </si>
  <si>
    <t>stdev_test_acc</t>
  </si>
  <si>
    <t>lale_pipeline_average_test_acc</t>
  </si>
  <si>
    <t>lale_pipeline_stdev_test_acc</t>
  </si>
  <si>
    <t>tpot_average_test_acc</t>
  </si>
  <si>
    <t>tpot_stdev_test_acc</t>
  </si>
  <si>
    <t>alphad3m_test_accuracy</t>
  </si>
  <si>
    <t>alphad3m_stdev_acc</t>
  </si>
  <si>
    <t>autosklearn ratio</t>
  </si>
  <si>
    <t>tpot_ratio</t>
  </si>
  <si>
    <t>alphad3m_ratio</t>
  </si>
  <si>
    <t>lale_pipeline_ratio</t>
  </si>
  <si>
    <t xml:space="preserve"> lale_pipeline_adaboost_6_cv_acc</t>
  </si>
  <si>
    <t xml:space="preserve"> lale_pipeline_adaboost_6_test_acc</t>
  </si>
  <si>
    <t xml:space="preserve"> lale_pipeline_adaboost_6_completed_trials</t>
  </si>
  <si>
    <t xml:space="preserve"> lale_pipeline_adaboost_6_total_trials</t>
  </si>
  <si>
    <t xml:space="preserve"> lale_pipeline_adaboost_7_cv_acc</t>
  </si>
  <si>
    <t xml:space="preserve"> lale_pipeline_adaboost_7_test_acc</t>
  </si>
  <si>
    <t xml:space="preserve"> lale_pipeline_adaboost_7_completed_trials</t>
  </si>
  <si>
    <t xml:space="preserve"> lale_pipeline_adaboost_7_total_trials</t>
  </si>
  <si>
    <t xml:space="preserve"> lale_pipeline_adaboost_8_cv_acc</t>
  </si>
  <si>
    <t xml:space="preserve"> lale_pipeline_adaboost_8_test_acc</t>
  </si>
  <si>
    <t xml:space="preserve"> lale_pipeline_adaboost_8_completed_trials</t>
  </si>
  <si>
    <t xml:space="preserve"> lale_pipeline_adaboost_8_total_trials</t>
  </si>
  <si>
    <t xml:space="preserve"> lale_pipeline_adaboost_9_cv_acc</t>
  </si>
  <si>
    <t xml:space="preserve"> lale_pipeline_adaboost_9_test_acc</t>
  </si>
  <si>
    <t xml:space="preserve"> lale_pipeline_adaboost_9_completed_trials</t>
  </si>
  <si>
    <t xml:space="preserve"> lale_pipeline_adaboost_9_total_trials</t>
  </si>
  <si>
    <t xml:space="preserve"> lale_pipeline_adaboost_10_cv_acc</t>
  </si>
  <si>
    <t xml:space="preserve"> lale_pipeline_adaboost_10_test_acc</t>
  </si>
  <si>
    <t xml:space="preserve"> lale_pipeline_adaboost_10_completed_trials</t>
  </si>
  <si>
    <t xml:space="preserve"> lale_pipeline_adaboost_10_total_trials</t>
  </si>
  <si>
    <t>average_lale_pipeline_adaboost_test_acc</t>
  </si>
  <si>
    <t>stdev_lale_pipeline_adaboost_test_acc</t>
  </si>
  <si>
    <t>autosklearn_adaboost_average_test_acc</t>
  </si>
  <si>
    <t>autosklearn_adaboost_stdev_test_acc</t>
  </si>
  <si>
    <t xml:space="preserve"> autosklearn_adaboost_1_cv_acc</t>
  </si>
  <si>
    <t xml:space="preserve"> autosklearn_adaboost_1_test_acc</t>
  </si>
  <si>
    <t xml:space="preserve"> autosklearn_adaboost_1_completed_trials</t>
  </si>
  <si>
    <t xml:space="preserve"> autosklearn_adaboost_1_total_trials</t>
  </si>
  <si>
    <t xml:space="preserve"> autosklearn_adaboost_2_cv_acc</t>
  </si>
  <si>
    <t xml:space="preserve"> autosklearn_adaboost_2_test_acc</t>
  </si>
  <si>
    <t xml:space="preserve"> autosklearn_adaboost_2_completed_trials</t>
  </si>
  <si>
    <t xml:space="preserve"> autosklearn_adaboost_2_total_trials</t>
  </si>
  <si>
    <t xml:space="preserve"> autosklearn_adaboost_3_cv_acc</t>
  </si>
  <si>
    <t xml:space="preserve"> autosklearn_adaboost_3_test_acc</t>
  </si>
  <si>
    <t xml:space="preserve"> autosklearn_adaboost_3_completed_trials</t>
  </si>
  <si>
    <t xml:space="preserve"> autosklearn_adaboost_3_total_trials</t>
  </si>
  <si>
    <t xml:space="preserve"> autosklearn_adaboost_4_cv_acc</t>
  </si>
  <si>
    <t xml:space="preserve"> autosklearn_adaboost_4_test_acc</t>
  </si>
  <si>
    <t xml:space="preserve"> autosklearn_adaboost_4_completed_trials</t>
  </si>
  <si>
    <t xml:space="preserve"> autosklearn_adaboost_4_total_trials</t>
  </si>
  <si>
    <t xml:space="preserve"> autosklearn_adaboost_5_cv_acc</t>
  </si>
  <si>
    <t xml:space="preserve"> autosklearn_adaboost_5_test_acc</t>
  </si>
  <si>
    <t xml:space="preserve"> autosklearn_adaboost_5_completed_trials</t>
  </si>
  <si>
    <t xml:space="preserve"> autosklearn_adaboost_5_total_trials</t>
  </si>
  <si>
    <t>autosklearn_adaboost_ratio</t>
  </si>
  <si>
    <t>lale_pipeline_adaboost_ratio</t>
  </si>
  <si>
    <t>lale_pipeline_adaboost_ratio_with_autosklearn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</si>
</sst>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0"/>
  </numFmts>
  <fonts count="6" x14ac:knownFonts="1">
    <font>
      <sz val="12"/>
      <color theme="1"/>
      <name val="Calibri"/>
      <family val="2"/>
      <scheme val="minor"/>
    </font>
    <font>
      <sz val="11"/>
      <color rgb="FF000000"/>
      <name val="Menlo"/>
      <family val="2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0000"/>
      <name val="Menlo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2" fontId="2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0" xfId="0" applyFill="1"/>
    <xf numFmtId="168" fontId="2" fillId="0" borderId="0" xfId="0" applyNumberFormat="1" applyFont="1" applyFill="1"/>
    <xf numFmtId="0" fontId="2" fillId="0" borderId="0" xfId="0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63F41-5682-4F40-917E-2CE94E4C0D17}">
  <dimension ref="A1:G15"/>
  <sheetViews>
    <sheetView workbookViewId="0">
      <selection activeCell="D8" sqref="D8"/>
    </sheetView>
  </sheetViews>
  <sheetFormatPr baseColWidth="10" defaultRowHeight="16" x14ac:dyDescent="0.2"/>
  <cols>
    <col min="1" max="1" width="81.5" bestFit="1" customWidth="1"/>
    <col min="2" max="2" width="18.6640625" bestFit="1" customWidth="1"/>
    <col min="3" max="3" width="20.1640625" bestFit="1" customWidth="1"/>
    <col min="4" max="4" width="27.5" bestFit="1" customWidth="1"/>
    <col min="5" max="5" width="21" bestFit="1" customWidth="1"/>
    <col min="6" max="6" width="22.6640625" bestFit="1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t="s">
        <v>7</v>
      </c>
      <c r="B2">
        <v>1</v>
      </c>
      <c r="C2">
        <v>1</v>
      </c>
      <c r="D2">
        <v>150</v>
      </c>
      <c r="E2">
        <v>0.95447154471544704</v>
      </c>
      <c r="F2">
        <v>0.95250000000000001</v>
      </c>
      <c r="G2">
        <v>35</v>
      </c>
    </row>
    <row r="3" spans="1:7" x14ac:dyDescent="0.2">
      <c r="A3" t="s">
        <v>8</v>
      </c>
      <c r="B3">
        <v>0.90580110497237498</v>
      </c>
      <c r="C3">
        <v>0.90246636771300404</v>
      </c>
      <c r="D3">
        <v>238</v>
      </c>
      <c r="E3">
        <v>0.880386740331491</v>
      </c>
      <c r="F3">
        <v>0.87107623318385596</v>
      </c>
      <c r="G3">
        <v>59</v>
      </c>
    </row>
    <row r="4" spans="1:7" x14ac:dyDescent="0.2">
      <c r="A4" t="s">
        <v>9</v>
      </c>
      <c r="B4">
        <v>0.98961009921279697</v>
      </c>
      <c r="C4">
        <v>0.99649737302977204</v>
      </c>
      <c r="D4">
        <v>142</v>
      </c>
      <c r="E4">
        <v>0.97667472457577398</v>
      </c>
      <c r="F4">
        <v>0.97197898423817797</v>
      </c>
      <c r="G4">
        <v>61</v>
      </c>
    </row>
    <row r="5" spans="1:7" x14ac:dyDescent="0.2">
      <c r="A5" t="s">
        <v>10</v>
      </c>
      <c r="B5">
        <v>0.94523699235820202</v>
      </c>
      <c r="C5">
        <v>0.95269071555292695</v>
      </c>
      <c r="D5">
        <v>151</v>
      </c>
      <c r="E5">
        <v>0.92105146175750396</v>
      </c>
      <c r="F5">
        <v>0.92785334121821395</v>
      </c>
      <c r="G5">
        <v>32</v>
      </c>
    </row>
    <row r="6" spans="1:7" x14ac:dyDescent="0.2">
      <c r="A6" t="s">
        <v>11</v>
      </c>
      <c r="B6">
        <v>0.79237623762376197</v>
      </c>
      <c r="C6">
        <v>0.78947368421052599</v>
      </c>
      <c r="D6">
        <v>339</v>
      </c>
      <c r="E6">
        <v>0.79635643564356395</v>
      </c>
      <c r="F6">
        <v>0.77327935222671995</v>
      </c>
      <c r="G6">
        <v>75</v>
      </c>
    </row>
    <row r="7" spans="1:7" x14ac:dyDescent="0.2">
      <c r="A7" t="s">
        <v>12</v>
      </c>
      <c r="B7">
        <v>0.777629064369048</v>
      </c>
      <c r="C7">
        <v>0.73939393939393905</v>
      </c>
      <c r="D7">
        <v>219</v>
      </c>
      <c r="E7">
        <v>0.74777765308794297</v>
      </c>
      <c r="F7">
        <v>0.75454545454545396</v>
      </c>
      <c r="G7">
        <v>57</v>
      </c>
    </row>
    <row r="8" spans="1:7" x14ac:dyDescent="0.2">
      <c r="A8" t="s">
        <v>13</v>
      </c>
      <c r="B8">
        <v>0.78992956405863302</v>
      </c>
      <c r="C8">
        <v>0.76771653543306995</v>
      </c>
      <c r="D8">
        <v>345</v>
      </c>
      <c r="E8">
        <v>0.77431943651246904</v>
      </c>
      <c r="F8">
        <v>0.76377952755905498</v>
      </c>
      <c r="G8">
        <v>83</v>
      </c>
    </row>
    <row r="9" spans="1:7" x14ac:dyDescent="0.2">
      <c r="A9" t="s">
        <v>14</v>
      </c>
      <c r="B9">
        <v>0.88110417763075399</v>
      </c>
      <c r="C9">
        <v>0.83620689655172398</v>
      </c>
      <c r="D9">
        <v>216</v>
      </c>
      <c r="E9">
        <v>0.87403954589880395</v>
      </c>
      <c r="F9">
        <v>0.83477011494252795</v>
      </c>
      <c r="G9">
        <v>78</v>
      </c>
    </row>
    <row r="10" spans="1:7" x14ac:dyDescent="0.2">
      <c r="A10" t="s">
        <v>15</v>
      </c>
      <c r="B10">
        <v>0.99956253215652802</v>
      </c>
      <c r="C10">
        <v>0.99937304075235101</v>
      </c>
      <c r="D10">
        <v>40</v>
      </c>
      <c r="E10">
        <v>0.99902212408826396</v>
      </c>
      <c r="F10">
        <v>0.99895506792058497</v>
      </c>
      <c r="G10">
        <v>17</v>
      </c>
    </row>
    <row r="11" spans="1:7" x14ac:dyDescent="0.2">
      <c r="A11" t="s">
        <v>16</v>
      </c>
      <c r="B11">
        <v>0.99392741215171099</v>
      </c>
      <c r="C11">
        <v>0.99620853080568705</v>
      </c>
      <c r="D11">
        <v>57</v>
      </c>
      <c r="E11">
        <v>0.99346121168551005</v>
      </c>
      <c r="F11">
        <v>0.99715639810426504</v>
      </c>
      <c r="G11">
        <v>18</v>
      </c>
    </row>
    <row r="12" spans="1:7" x14ac:dyDescent="0.2">
      <c r="A12" t="s">
        <v>17</v>
      </c>
      <c r="B12">
        <v>0.972481450034548</v>
      </c>
      <c r="C12">
        <v>0.98030303030303001</v>
      </c>
      <c r="D12">
        <v>51</v>
      </c>
      <c r="E12">
        <v>0.96571802586639</v>
      </c>
      <c r="F12">
        <v>0.97424242424242402</v>
      </c>
      <c r="G12">
        <v>7</v>
      </c>
    </row>
    <row r="13" spans="1:7" x14ac:dyDescent="0.2">
      <c r="A13" t="s">
        <v>18</v>
      </c>
      <c r="B13">
        <v>0.90148011100832504</v>
      </c>
      <c r="C13">
        <v>0.87068965517241304</v>
      </c>
      <c r="D13">
        <v>425</v>
      </c>
      <c r="E13">
        <v>0.86734505087881497</v>
      </c>
      <c r="F13">
        <v>0.83620689655172398</v>
      </c>
      <c r="G13">
        <v>102</v>
      </c>
    </row>
    <row r="14" spans="1:7" x14ac:dyDescent="0.2">
      <c r="A14" t="s">
        <v>19</v>
      </c>
      <c r="B14">
        <v>0.78016194331983801</v>
      </c>
      <c r="C14">
        <v>0.68421052631578905</v>
      </c>
      <c r="D14">
        <v>485</v>
      </c>
      <c r="E14">
        <v>0.75937921727395397</v>
      </c>
      <c r="F14">
        <v>0.70526315789473604</v>
      </c>
      <c r="G14">
        <v>93</v>
      </c>
    </row>
    <row r="15" spans="1:7" x14ac:dyDescent="0.2">
      <c r="A15" t="s">
        <v>20</v>
      </c>
      <c r="B15">
        <v>0.88741905642923202</v>
      </c>
      <c r="C15">
        <v>0.85526315789473595</v>
      </c>
      <c r="D15">
        <v>174</v>
      </c>
      <c r="E15">
        <v>0.87229417206290405</v>
      </c>
      <c r="F15">
        <v>0.84649122807017496</v>
      </c>
      <c r="G15">
        <v>45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7CF10-223E-FC42-B47B-98DA7EF299E3}">
  <dimension ref="A1:AW18"/>
  <sheetViews>
    <sheetView topLeftCell="B1" workbookViewId="0">
      <selection activeCell="Q1" sqref="Q1:R1048576"/>
    </sheetView>
  </sheetViews>
  <sheetFormatPr baseColWidth="10" defaultRowHeight="16" x14ac:dyDescent="0.2"/>
  <cols>
    <col min="6" max="6" width="10.83203125" style="9"/>
    <col min="21" max="21" width="8.5" customWidth="1"/>
    <col min="22" max="22" width="10.83203125" hidden="1" customWidth="1"/>
    <col min="23" max="23" width="16" customWidth="1"/>
    <col min="46" max="49" width="10.83203125" style="6"/>
  </cols>
  <sheetData>
    <row r="1" spans="1:49" s="2" customFormat="1" ht="26" x14ac:dyDescent="0.3">
      <c r="A1" s="2" t="s">
        <v>0</v>
      </c>
      <c r="B1" s="2" t="s">
        <v>337</v>
      </c>
      <c r="C1" s="2" t="s">
        <v>342</v>
      </c>
      <c r="D1" s="2" t="s">
        <v>344</v>
      </c>
      <c r="E1" s="2" t="s">
        <v>340</v>
      </c>
      <c r="F1" s="10"/>
      <c r="G1" s="2" t="s">
        <v>346</v>
      </c>
      <c r="H1" s="2" t="s">
        <v>347</v>
      </c>
      <c r="I1" s="2" t="s">
        <v>348</v>
      </c>
      <c r="J1" s="2" t="s">
        <v>349</v>
      </c>
      <c r="L1" s="2" t="s">
        <v>338</v>
      </c>
      <c r="M1" s="2" t="s">
        <v>341</v>
      </c>
      <c r="N1" s="2" t="s">
        <v>343</v>
      </c>
      <c r="O1" s="2" t="s">
        <v>345</v>
      </c>
      <c r="Q1" s="2" t="s">
        <v>370</v>
      </c>
      <c r="R1" s="2" t="s">
        <v>371</v>
      </c>
      <c r="S1" s="2" t="s">
        <v>372</v>
      </c>
      <c r="T1" s="2" t="s">
        <v>373</v>
      </c>
      <c r="W1" s="2" t="s">
        <v>394</v>
      </c>
      <c r="X1" s="2" t="s">
        <v>395</v>
      </c>
      <c r="Z1" s="2" t="s">
        <v>396</v>
      </c>
      <c r="AG1" s="2" t="s">
        <v>346</v>
      </c>
      <c r="AH1" s="2" t="s">
        <v>347</v>
      </c>
      <c r="AI1" s="2" t="s">
        <v>348</v>
      </c>
      <c r="AJ1" s="2" t="s">
        <v>349</v>
      </c>
      <c r="AK1" s="2" t="s">
        <v>396</v>
      </c>
      <c r="AL1" s="2" t="s">
        <v>0</v>
      </c>
      <c r="AM1" s="2" t="s">
        <v>346</v>
      </c>
      <c r="AN1" s="2" t="s">
        <v>347</v>
      </c>
      <c r="AO1" s="2" t="s">
        <v>348</v>
      </c>
      <c r="AP1" s="2" t="s">
        <v>349</v>
      </c>
      <c r="AQ1" s="2" t="s">
        <v>396</v>
      </c>
      <c r="AS1" s="2" t="s">
        <v>0</v>
      </c>
      <c r="AT1" s="4" t="s">
        <v>347</v>
      </c>
      <c r="AU1" s="4" t="s">
        <v>348</v>
      </c>
      <c r="AV1" s="4" t="s">
        <v>349</v>
      </c>
      <c r="AW1" s="4" t="s">
        <v>396</v>
      </c>
    </row>
    <row r="2" spans="1:49" s="2" customFormat="1" ht="26" x14ac:dyDescent="0.3">
      <c r="A2" s="2" t="s">
        <v>20</v>
      </c>
      <c r="B2" s="2">
        <v>0.85087719298245568</v>
      </c>
      <c r="C2" s="2">
        <v>0.85877192982456096</v>
      </c>
      <c r="D2" s="2">
        <v>0.86842105263157898</v>
      </c>
      <c r="E2" s="2">
        <v>0.85438596491228014</v>
      </c>
      <c r="F2" s="11"/>
      <c r="G2" s="2">
        <f>B2/$B$2</f>
        <v>1</v>
      </c>
      <c r="H2" s="12">
        <f t="shared" ref="H2:J2" si="0">C2/$B$2</f>
        <v>1.0092783505154639</v>
      </c>
      <c r="I2" s="12">
        <f t="shared" si="0"/>
        <v>1.0206185567010315</v>
      </c>
      <c r="J2" s="12">
        <f t="shared" si="0"/>
        <v>1.0041237113402062</v>
      </c>
      <c r="L2" s="2">
        <v>4.3859649122804933E-3</v>
      </c>
      <c r="M2" s="2">
        <v>7.2068757566469722E-3</v>
      </c>
      <c r="N2" s="2">
        <v>5.7185986010550244E-3</v>
      </c>
      <c r="O2" s="2">
        <v>0</v>
      </c>
      <c r="Q2" s="2">
        <v>0.86052631578947314</v>
      </c>
      <c r="R2" s="2">
        <v>1.6233996073089275E-2</v>
      </c>
      <c r="S2" s="2">
        <v>0.8473684210526311</v>
      </c>
      <c r="T2" s="2">
        <v>3.1075420322663916E-2</v>
      </c>
      <c r="W2" s="2">
        <f>S2/$S$2</f>
        <v>1</v>
      </c>
      <c r="X2" s="2">
        <f>Q2/$S$2</f>
        <v>1.015527950310559</v>
      </c>
      <c r="Z2" s="2">
        <f>Q2/B2</f>
        <v>1.011340206185567</v>
      </c>
      <c r="AG2" s="2">
        <v>1</v>
      </c>
      <c r="AH2" s="2">
        <v>1.0092783505154639</v>
      </c>
      <c r="AI2" s="2">
        <v>1.0206185567010315</v>
      </c>
      <c r="AJ2" s="2">
        <v>1.0041237113402062</v>
      </c>
      <c r="AK2" s="2">
        <v>1.011340206185567</v>
      </c>
      <c r="AL2" s="2" t="s">
        <v>20</v>
      </c>
      <c r="AM2" s="2">
        <f>AG2-1</f>
        <v>0</v>
      </c>
      <c r="AN2" s="2">
        <f>(AH2-1)*100</f>
        <v>0.92783505154638846</v>
      </c>
      <c r="AO2" s="2">
        <f>(AI2-1)*100</f>
        <v>2.0618556701031521</v>
      </c>
      <c r="AP2" s="2">
        <f>100*(AJ2-1)</f>
        <v>0.41237113402061709</v>
      </c>
      <c r="AQ2" s="2">
        <f>(AK2-1)*100</f>
        <v>1.134020618556697</v>
      </c>
      <c r="AS2" s="2" t="s">
        <v>20</v>
      </c>
      <c r="AT2" s="4">
        <v>0.92783505154638846</v>
      </c>
      <c r="AU2" s="4">
        <v>2.0618556701031521</v>
      </c>
      <c r="AV2" s="4">
        <v>0.41237113402061709</v>
      </c>
      <c r="AW2" s="4">
        <v>1.134020618556697</v>
      </c>
    </row>
    <row r="3" spans="1:49" s="2" customFormat="1" ht="26" x14ac:dyDescent="0.3">
      <c r="A3" s="2" t="s">
        <v>11</v>
      </c>
      <c r="B3" s="2">
        <v>0.77894736842105217</v>
      </c>
      <c r="C3" s="2">
        <v>0.77489878542510104</v>
      </c>
      <c r="D3" s="2">
        <v>0.74736842105263113</v>
      </c>
      <c r="E3" s="2">
        <v>0.76275303643724646</v>
      </c>
      <c r="F3" s="11"/>
      <c r="G3" s="2">
        <f>B3/$B$3</f>
        <v>1</v>
      </c>
      <c r="H3" s="2">
        <f t="shared" ref="H3:J3" si="1">C3/$B$3</f>
        <v>0.99480249480249516</v>
      </c>
      <c r="I3" s="2">
        <f t="shared" si="1"/>
        <v>0.95945945945945943</v>
      </c>
      <c r="J3" s="2">
        <f t="shared" si="1"/>
        <v>0.9792099792099791</v>
      </c>
      <c r="L3" s="2">
        <v>1.3907339301471625E-2</v>
      </c>
      <c r="M3" s="2">
        <v>5.2209456393935677E-2</v>
      </c>
      <c r="N3" s="2">
        <v>2.4559920466563724E-2</v>
      </c>
      <c r="O3" s="2">
        <v>7.3546162447716253E-3</v>
      </c>
      <c r="Q3" s="2">
        <v>0.77085020242914937</v>
      </c>
      <c r="R3" s="2">
        <v>7.3546162447714015E-3</v>
      </c>
      <c r="S3" s="2">
        <v>0.74736842105263135</v>
      </c>
      <c r="T3" s="2">
        <v>8.3953203859626659E-3</v>
      </c>
      <c r="W3" s="2">
        <f>S3/$S$3</f>
        <v>1</v>
      </c>
      <c r="X3" s="2">
        <f>Q3/$S$3</f>
        <v>1.0314192849404114</v>
      </c>
      <c r="Z3" s="2">
        <f t="shared" ref="Z3:Z16" si="2">Q3/B3</f>
        <v>0.98960498960498966</v>
      </c>
      <c r="AG3" s="2">
        <v>1</v>
      </c>
      <c r="AH3" s="2">
        <v>0.99480249480249516</v>
      </c>
      <c r="AI3" s="2">
        <v>0.95945945945945943</v>
      </c>
      <c r="AJ3" s="2">
        <v>0.9792099792099791</v>
      </c>
      <c r="AK3" s="2">
        <v>0.98960498960498966</v>
      </c>
      <c r="AL3" s="2" t="s">
        <v>11</v>
      </c>
      <c r="AM3" s="2">
        <f t="shared" ref="AM3:AM16" si="3">AG3-1</f>
        <v>0</v>
      </c>
      <c r="AN3" s="2">
        <f t="shared" ref="AN3:AN16" si="4">(AH3-1)*100</f>
        <v>-0.5197505197504837</v>
      </c>
      <c r="AO3" s="2">
        <f t="shared" ref="AO3:AO16" si="5">(AI3-1)*100</f>
        <v>-4.0540540540540571</v>
      </c>
      <c r="AP3" s="2">
        <f t="shared" ref="AP3:AP16" si="6">100*(AJ3-1)</f>
        <v>-2.0790020790020902</v>
      </c>
      <c r="AQ3" s="2">
        <f t="shared" ref="AQ3:AQ16" si="7">(AK3-1)*100</f>
        <v>-1.039501039501034</v>
      </c>
      <c r="AS3" s="2" t="s">
        <v>11</v>
      </c>
      <c r="AT3" s="4">
        <v>-0.5197505197504837</v>
      </c>
      <c r="AU3" s="4">
        <v>-4.0540540540540571</v>
      </c>
      <c r="AV3" s="4">
        <v>-2.0790020790020902</v>
      </c>
      <c r="AW3" s="4">
        <v>-1.039501039501034</v>
      </c>
    </row>
    <row r="4" spans="1:49" s="2" customFormat="1" ht="26" x14ac:dyDescent="0.3">
      <c r="A4" s="2" t="s">
        <v>19</v>
      </c>
      <c r="B4" s="2">
        <v>0.73052631578947325</v>
      </c>
      <c r="C4" s="2">
        <v>0.71368421052631537</v>
      </c>
      <c r="D4" s="2">
        <v>0.69473684210526254</v>
      </c>
      <c r="E4" s="2">
        <v>0.71157894736842064</v>
      </c>
      <c r="F4" s="11"/>
      <c r="G4" s="2">
        <f>B4/$B$4</f>
        <v>1</v>
      </c>
      <c r="H4" s="2">
        <f t="shared" ref="H4:J4" si="8">C4/$B$4</f>
        <v>0.97694524495677237</v>
      </c>
      <c r="I4" s="2">
        <f t="shared" si="8"/>
        <v>0.95100864553314091</v>
      </c>
      <c r="J4" s="2">
        <f t="shared" si="8"/>
        <v>0.97406340057636887</v>
      </c>
      <c r="L4" s="2">
        <v>5.7655006053171304E-3</v>
      </c>
      <c r="M4" s="2">
        <v>1.2001846579990939E-2</v>
      </c>
      <c r="N4" s="2">
        <v>1.1531001210635021E-2</v>
      </c>
      <c r="O4" s="2">
        <v>3.3287133264930456E-2</v>
      </c>
      <c r="Q4" s="2">
        <v>0.70947368421052581</v>
      </c>
      <c r="R4" s="2">
        <v>2.0519567041702848E-2</v>
      </c>
      <c r="S4" s="2">
        <v>0.72421052631578919</v>
      </c>
      <c r="T4" s="2">
        <v>4.7075115315786684E-3</v>
      </c>
      <c r="W4" s="2">
        <f>S4/$S$4</f>
        <v>1</v>
      </c>
      <c r="X4" s="2">
        <f>Q4/$S$4</f>
        <v>0.97965116279069731</v>
      </c>
      <c r="Z4" s="2">
        <f t="shared" si="2"/>
        <v>0.97118155619596536</v>
      </c>
      <c r="AG4" s="2">
        <v>1</v>
      </c>
      <c r="AH4" s="2">
        <v>0.97694524495677237</v>
      </c>
      <c r="AI4" s="2">
        <v>0.95100864553314091</v>
      </c>
      <c r="AJ4" s="2">
        <v>0.97406340057636887</v>
      </c>
      <c r="AK4" s="2">
        <v>0.97118155619596536</v>
      </c>
      <c r="AL4" s="2" t="s">
        <v>19</v>
      </c>
      <c r="AM4" s="2">
        <f t="shared" si="3"/>
        <v>0</v>
      </c>
      <c r="AN4" s="2">
        <f t="shared" si="4"/>
        <v>-2.3054755043227626</v>
      </c>
      <c r="AO4" s="2">
        <f t="shared" si="5"/>
        <v>-4.8991354466859089</v>
      </c>
      <c r="AP4" s="2">
        <f t="shared" si="6"/>
        <v>-2.5936599423631135</v>
      </c>
      <c r="AQ4" s="2">
        <f t="shared" si="7"/>
        <v>-2.8818443804034644</v>
      </c>
      <c r="AS4" s="2" t="s">
        <v>19</v>
      </c>
      <c r="AT4" s="4">
        <v>-2.3054755043227626</v>
      </c>
      <c r="AU4" s="4">
        <v>-4.8991354466859089</v>
      </c>
      <c r="AV4" s="4">
        <v>-2.5936599423631135</v>
      </c>
      <c r="AW4" s="4">
        <v>-2.8818443804034644</v>
      </c>
    </row>
    <row r="5" spans="1:49" s="2" customFormat="1" ht="26" x14ac:dyDescent="0.3">
      <c r="A5" s="2" t="s">
        <v>9</v>
      </c>
      <c r="B5" s="2">
        <v>0.99369527145358971</v>
      </c>
      <c r="C5" s="2">
        <v>0.99124343257443015</v>
      </c>
      <c r="D5" s="2">
        <v>0.92714535901926387</v>
      </c>
      <c r="E5" s="2">
        <v>0.9824868651488613</v>
      </c>
      <c r="F5" s="11"/>
      <c r="G5" s="2">
        <f>B5/$B$5</f>
        <v>1</v>
      </c>
      <c r="H5" s="2">
        <f t="shared" ref="H5:J5" si="9">C5/$B$5</f>
        <v>0.99753260486429307</v>
      </c>
      <c r="I5" s="2">
        <f t="shared" si="9"/>
        <v>0.93302784631653146</v>
      </c>
      <c r="J5" s="2">
        <f t="shared" si="9"/>
        <v>0.98872047937962648</v>
      </c>
      <c r="L5" s="2">
        <v>9.5923390105994582E-4</v>
      </c>
      <c r="M5" s="2">
        <v>1.1616899440824297E-2</v>
      </c>
      <c r="N5" s="2">
        <v>1.2383656413071885E-3</v>
      </c>
      <c r="O5" s="2">
        <v>6.2656896042026641E-3</v>
      </c>
      <c r="Q5" s="2">
        <v>0.98283712784588384</v>
      </c>
      <c r="R5" s="2">
        <v>2.5976176837461786E-3</v>
      </c>
      <c r="S5" s="2">
        <v>0.9824868651488613</v>
      </c>
      <c r="T5" s="2">
        <v>2.47673128261475E-3</v>
      </c>
      <c r="W5" s="2">
        <f>S5/$S$5</f>
        <v>1</v>
      </c>
      <c r="X5" s="2">
        <f>Q5/$S$5</f>
        <v>1.0003565062388589</v>
      </c>
      <c r="Z5" s="2">
        <f t="shared" si="2"/>
        <v>0.98907296439901293</v>
      </c>
      <c r="AG5" s="2">
        <v>1</v>
      </c>
      <c r="AH5" s="2">
        <v>0.99753260486429307</v>
      </c>
      <c r="AI5" s="2">
        <v>0.93302784631653146</v>
      </c>
      <c r="AJ5" s="2">
        <v>0.98872047937962648</v>
      </c>
      <c r="AK5" s="2">
        <v>0.98907296439901293</v>
      </c>
      <c r="AL5" s="2" t="s">
        <v>9</v>
      </c>
      <c r="AM5" s="2">
        <f t="shared" si="3"/>
        <v>0</v>
      </c>
      <c r="AN5" s="2">
        <f t="shared" si="4"/>
        <v>-0.2467395135706929</v>
      </c>
      <c r="AO5" s="2">
        <f t="shared" si="5"/>
        <v>-6.6972153683468534</v>
      </c>
      <c r="AP5" s="2">
        <f t="shared" si="6"/>
        <v>-1.1279520620373518</v>
      </c>
      <c r="AQ5" s="2">
        <f t="shared" si="7"/>
        <v>-1.0927035600987067</v>
      </c>
      <c r="AS5" s="2" t="s">
        <v>9</v>
      </c>
      <c r="AT5" s="4">
        <v>-0.2467395135706929</v>
      </c>
      <c r="AU5" s="4">
        <v>-6.6972153683468534</v>
      </c>
      <c r="AV5" s="4">
        <v>-1.1279520620373518</v>
      </c>
      <c r="AW5" s="4">
        <v>-1.0927035600987067</v>
      </c>
    </row>
    <row r="6" spans="1:49" s="2" customFormat="1" ht="26" x14ac:dyDescent="0.3">
      <c r="A6" s="2" t="s">
        <v>12</v>
      </c>
      <c r="B6" s="2">
        <v>0.76606060606060544</v>
      </c>
      <c r="C6" s="2">
        <v>0.74121212121212088</v>
      </c>
      <c r="D6" s="2">
        <v>0.74787878787878748</v>
      </c>
      <c r="E6" s="2">
        <v>0.74848484848484798</v>
      </c>
      <c r="F6" s="11"/>
      <c r="G6" s="2">
        <f>B6/$B$6</f>
        <v>1</v>
      </c>
      <c r="H6" s="2">
        <f t="shared" ref="H6:J6" si="10">C6/$B$6</f>
        <v>0.96756329113924089</v>
      </c>
      <c r="I6" s="2">
        <f t="shared" si="10"/>
        <v>0.97626582278481044</v>
      </c>
      <c r="J6" s="2">
        <f t="shared" si="10"/>
        <v>0.97705696202531656</v>
      </c>
      <c r="L6" s="2">
        <v>1.2007038034035591E-2</v>
      </c>
      <c r="M6" s="2">
        <v>5.2486388108147174E-3</v>
      </c>
      <c r="N6" s="2">
        <v>5.5048188256317443E-3</v>
      </c>
      <c r="O6" s="2">
        <v>3.9510317607288053E-3</v>
      </c>
      <c r="Q6" s="2">
        <v>0.76060606060606006</v>
      </c>
      <c r="R6" s="2">
        <v>1.2676667068697996E-2</v>
      </c>
      <c r="S6" s="2">
        <v>0.76242424242424178</v>
      </c>
      <c r="T6" s="2">
        <v>1.0186506856952379E-2</v>
      </c>
      <c r="W6" s="2">
        <f>S6/$S$6</f>
        <v>1</v>
      </c>
      <c r="X6" s="2">
        <f>Q6/$S$6</f>
        <v>0.99761526232114484</v>
      </c>
      <c r="Z6" s="2">
        <f t="shared" si="2"/>
        <v>0.99287974683544311</v>
      </c>
      <c r="AG6" s="2">
        <v>1</v>
      </c>
      <c r="AH6" s="2">
        <v>0.96756329113924089</v>
      </c>
      <c r="AI6" s="2">
        <v>0.97626582278481044</v>
      </c>
      <c r="AJ6" s="2">
        <v>0.97705696202531656</v>
      </c>
      <c r="AK6" s="2">
        <v>0.99287974683544311</v>
      </c>
      <c r="AL6" s="2" t="s">
        <v>12</v>
      </c>
      <c r="AM6" s="2">
        <f t="shared" si="3"/>
        <v>0</v>
      </c>
      <c r="AN6" s="2">
        <f t="shared" si="4"/>
        <v>-3.2436708860759111</v>
      </c>
      <c r="AO6" s="2">
        <f t="shared" si="5"/>
        <v>-2.3734177215189556</v>
      </c>
      <c r="AP6" s="2">
        <f t="shared" si="6"/>
        <v>-2.2943037974683445</v>
      </c>
      <c r="AQ6" s="2">
        <f t="shared" si="7"/>
        <v>-0.71202531645568889</v>
      </c>
      <c r="AS6" s="2" t="s">
        <v>12</v>
      </c>
      <c r="AT6" s="4">
        <v>-3.2436708860759111</v>
      </c>
      <c r="AU6" s="4">
        <v>-2.3734177215189556</v>
      </c>
      <c r="AV6" s="4">
        <v>-2.2943037974683445</v>
      </c>
      <c r="AW6" s="4">
        <v>-0.71202531645568889</v>
      </c>
    </row>
    <row r="7" spans="1:49" s="2" customFormat="1" ht="26" x14ac:dyDescent="0.3">
      <c r="A7" s="2" t="s">
        <v>13</v>
      </c>
      <c r="B7" s="2">
        <v>0.77007874015747979</v>
      </c>
      <c r="C7" s="2">
        <v>0.76377952755905454</v>
      </c>
      <c r="D7" s="2">
        <v>0.77874015748031478</v>
      </c>
      <c r="E7" s="2">
        <v>0.77480314960629881</v>
      </c>
      <c r="F7" s="11"/>
      <c r="G7" s="2">
        <f>B7/$B$7</f>
        <v>1</v>
      </c>
      <c r="H7" s="2">
        <f t="shared" ref="H7:J7" si="11">C7/$B$7</f>
        <v>0.99182004089979547</v>
      </c>
      <c r="I7" s="12">
        <f t="shared" si="11"/>
        <v>1.0112474437627816</v>
      </c>
      <c r="J7" s="12">
        <f t="shared" si="11"/>
        <v>1.0061349693251536</v>
      </c>
      <c r="L7" s="2">
        <v>1.3234438042497389E-2</v>
      </c>
      <c r="M7" s="2">
        <v>1.509471615171696E-2</v>
      </c>
      <c r="N7" s="2">
        <v>1.1135539861205659E-2</v>
      </c>
      <c r="O7" s="2">
        <v>1.7606834468503244E-3</v>
      </c>
      <c r="Q7" s="2">
        <v>0.7598425196850388</v>
      </c>
      <c r="R7" s="2">
        <v>4.8218302023289913E-3</v>
      </c>
      <c r="S7" s="2">
        <v>0.7503937007874012</v>
      </c>
      <c r="T7" s="2">
        <v>1.0266460480633885E-2</v>
      </c>
      <c r="W7" s="2">
        <f>S7/$S$7</f>
        <v>1</v>
      </c>
      <c r="X7" s="2">
        <f>Q7/$S$7</f>
        <v>1.0125918153200417</v>
      </c>
      <c r="Z7" s="2">
        <f t="shared" si="2"/>
        <v>0.98670756646216762</v>
      </c>
      <c r="AG7" s="2">
        <v>1</v>
      </c>
      <c r="AH7" s="2">
        <v>0.99182004089979547</v>
      </c>
      <c r="AI7" s="2">
        <v>1.0112474437627816</v>
      </c>
      <c r="AJ7" s="2">
        <v>1.0061349693251536</v>
      </c>
      <c r="AK7" s="2">
        <v>0.98670756646216762</v>
      </c>
      <c r="AL7" s="2" t="s">
        <v>13</v>
      </c>
      <c r="AM7" s="2">
        <f t="shared" si="3"/>
        <v>0</v>
      </c>
      <c r="AN7" s="2">
        <f t="shared" si="4"/>
        <v>-0.81799591002045258</v>
      </c>
      <c r="AO7" s="2">
        <f t="shared" si="5"/>
        <v>1.1247443762781639</v>
      </c>
      <c r="AP7" s="2">
        <f t="shared" si="6"/>
        <v>0.61349693251535609</v>
      </c>
      <c r="AQ7" s="2">
        <f t="shared" si="7"/>
        <v>-1.3292433537832382</v>
      </c>
      <c r="AS7" s="2" t="s">
        <v>13</v>
      </c>
      <c r="AT7" s="4">
        <v>-0.81799591002045258</v>
      </c>
      <c r="AU7" s="4">
        <v>1.1247443762781639</v>
      </c>
      <c r="AV7" s="4">
        <v>0.61349693251535609</v>
      </c>
      <c r="AW7" s="4">
        <v>-1.3292433537832382</v>
      </c>
    </row>
    <row r="8" spans="1:49" s="2" customFormat="1" ht="26" x14ac:dyDescent="0.3">
      <c r="A8" s="2" t="s">
        <v>7</v>
      </c>
      <c r="B8" s="2">
        <v>0.99450000000000005</v>
      </c>
      <c r="C8" s="2">
        <v>1</v>
      </c>
      <c r="D8" s="2">
        <v>0.96799999999999997</v>
      </c>
      <c r="E8" s="2">
        <v>0.99250000000000005</v>
      </c>
      <c r="F8" s="11"/>
      <c r="G8" s="2">
        <f>B8/$B$8</f>
        <v>1</v>
      </c>
      <c r="H8" s="12">
        <f t="shared" ref="H8:J8" si="12">C8/$B$8</f>
        <v>1.0055304172951232</v>
      </c>
      <c r="I8" s="2">
        <f t="shared" si="12"/>
        <v>0.97335344394167911</v>
      </c>
      <c r="J8" s="2">
        <f t="shared" si="12"/>
        <v>0.99798893916540976</v>
      </c>
      <c r="L8" s="2">
        <v>9.7467943448089484E-3</v>
      </c>
      <c r="M8" s="2">
        <v>1.1456439237389586E-2</v>
      </c>
      <c r="N8" s="2">
        <v>0</v>
      </c>
      <c r="O8" s="2">
        <v>2.0916500663351843E-3</v>
      </c>
      <c r="Q8" s="2">
        <v>1</v>
      </c>
      <c r="R8" s="2">
        <v>0</v>
      </c>
      <c r="S8" s="2">
        <v>0.99099999999999999</v>
      </c>
      <c r="T8" s="2">
        <v>5.1841103383319428E-3</v>
      </c>
      <c r="W8" s="2">
        <f>S8/$S$8</f>
        <v>1</v>
      </c>
      <c r="X8" s="2">
        <f>Q8/$S$8</f>
        <v>1.0090817356205852</v>
      </c>
      <c r="Z8" s="2">
        <f t="shared" si="2"/>
        <v>1.0055304172951232</v>
      </c>
      <c r="AG8" s="2">
        <v>1</v>
      </c>
      <c r="AH8" s="2">
        <v>1.0055304172951232</v>
      </c>
      <c r="AI8" s="2">
        <v>0.97335344394167911</v>
      </c>
      <c r="AJ8" s="2">
        <v>0.99798893916540976</v>
      </c>
      <c r="AK8" s="2">
        <v>1.0055304172951232</v>
      </c>
      <c r="AL8" s="2" t="s">
        <v>7</v>
      </c>
      <c r="AM8" s="2">
        <f t="shared" si="3"/>
        <v>0</v>
      </c>
      <c r="AN8" s="2">
        <f t="shared" si="4"/>
        <v>0.55304172951231578</v>
      </c>
      <c r="AO8" s="2">
        <f t="shared" si="5"/>
        <v>-2.6646556058320892</v>
      </c>
      <c r="AP8" s="2">
        <f t="shared" si="6"/>
        <v>-0.20110608345902392</v>
      </c>
      <c r="AQ8" s="2">
        <f t="shared" si="7"/>
        <v>0.55304172951231578</v>
      </c>
      <c r="AS8" s="2" t="s">
        <v>7</v>
      </c>
      <c r="AT8" s="4">
        <v>0.55304172951231578</v>
      </c>
      <c r="AU8" s="4">
        <v>-2.6646556058320892</v>
      </c>
      <c r="AV8" s="4">
        <v>-0.20110608345902392</v>
      </c>
      <c r="AW8" s="4">
        <v>0.55304172951231578</v>
      </c>
    </row>
    <row r="9" spans="1:49" s="2" customFormat="1" ht="26" x14ac:dyDescent="0.3">
      <c r="A9" s="2" t="s">
        <v>24</v>
      </c>
      <c r="B9" s="2">
        <v>0.88056250422554216</v>
      </c>
      <c r="C9" s="2">
        <v>0.88902711108106236</v>
      </c>
      <c r="D9" s="2">
        <v>0.74135623013994933</v>
      </c>
      <c r="E9" s="2">
        <v>0.902913934149144</v>
      </c>
      <c r="F9" s="11"/>
      <c r="G9" s="2">
        <f>B9/$B$9</f>
        <v>1</v>
      </c>
      <c r="H9" s="12">
        <f t="shared" ref="H9:J9" si="13">C9/$B$9</f>
        <v>1.0096127268818524</v>
      </c>
      <c r="I9" s="2">
        <f t="shared" si="13"/>
        <v>0.84191210343662626</v>
      </c>
      <c r="J9" s="12">
        <f t="shared" si="13"/>
        <v>1.0253831270538369</v>
      </c>
      <c r="L9" s="2">
        <v>2.4374781385288345E-3</v>
      </c>
      <c r="M9" s="2">
        <v>0</v>
      </c>
      <c r="N9" s="2">
        <v>2.049656153997563E-2</v>
      </c>
      <c r="O9" s="2">
        <v>2.0165619406063869E-2</v>
      </c>
      <c r="Q9" s="2">
        <v>0.89405719694408692</v>
      </c>
      <c r="R9" s="2">
        <v>2.2872477412652872E-2</v>
      </c>
      <c r="S9" s="2">
        <v>0.86873098505848123</v>
      </c>
      <c r="T9" s="2">
        <v>1.9979480562601613E-3</v>
      </c>
      <c r="W9" s="2">
        <f>S9/$S$9</f>
        <v>1</v>
      </c>
      <c r="X9" s="2">
        <f>Q9/$S$9</f>
        <v>1.0291531122075734</v>
      </c>
      <c r="Z9" s="2">
        <f t="shared" si="2"/>
        <v>1.0153250821534963</v>
      </c>
      <c r="AG9" s="2">
        <v>1</v>
      </c>
      <c r="AH9" s="2">
        <v>1.0096127268818524</v>
      </c>
      <c r="AI9" s="2">
        <v>0.84191210343662626</v>
      </c>
      <c r="AJ9" s="2">
        <v>1.0253831270538369</v>
      </c>
      <c r="AK9" s="2">
        <v>1.0153250821534963</v>
      </c>
      <c r="AL9" s="2" t="s">
        <v>24</v>
      </c>
      <c r="AM9" s="2">
        <f t="shared" si="3"/>
        <v>0</v>
      </c>
      <c r="AN9" s="2">
        <f t="shared" si="4"/>
        <v>0.96127268818524403</v>
      </c>
      <c r="AO9" s="2">
        <f t="shared" si="5"/>
        <v>-15.808789656337375</v>
      </c>
      <c r="AP9" s="2">
        <f t="shared" si="6"/>
        <v>2.538312705383694</v>
      </c>
      <c r="AQ9" s="2">
        <f t="shared" si="7"/>
        <v>1.5325082153496261</v>
      </c>
      <c r="AS9" s="2" t="s">
        <v>24</v>
      </c>
      <c r="AT9" s="4">
        <v>0.96127268818524403</v>
      </c>
      <c r="AU9" s="4">
        <v>-15.808789656337375</v>
      </c>
      <c r="AV9" s="4">
        <v>2.538312705383694</v>
      </c>
      <c r="AW9" s="4">
        <v>1.5325082153496261</v>
      </c>
    </row>
    <row r="10" spans="1:49" s="2" customFormat="1" ht="26" x14ac:dyDescent="0.3">
      <c r="A10" s="2" t="s">
        <v>14</v>
      </c>
      <c r="B10" s="2">
        <v>0.83793103448275819</v>
      </c>
      <c r="C10" s="2">
        <v>0.8347701149425284</v>
      </c>
      <c r="D10" s="2">
        <v>0.83620689655172353</v>
      </c>
      <c r="E10" s="2">
        <v>0.83477011494252817</v>
      </c>
      <c r="F10" s="11"/>
      <c r="G10" s="2">
        <f>B10/$B$10</f>
        <v>1</v>
      </c>
      <c r="H10" s="2">
        <f t="shared" ref="H10:J10" si="14">C10/$B$10</f>
        <v>0.99622770919067227</v>
      </c>
      <c r="I10" s="2">
        <f t="shared" si="14"/>
        <v>0.99794238683127556</v>
      </c>
      <c r="J10" s="2">
        <f t="shared" si="14"/>
        <v>0.99622770919067205</v>
      </c>
      <c r="L10" s="2">
        <v>3.1148683029710183E-3</v>
      </c>
      <c r="M10" s="2">
        <v>7.5345463230612432E-3</v>
      </c>
      <c r="N10" s="2">
        <v>5.3759445212270612E-3</v>
      </c>
      <c r="O10" s="2">
        <v>2.2717511926495415E-3</v>
      </c>
      <c r="Q10" s="2">
        <v>0.83304597701149385</v>
      </c>
      <c r="R10" s="2">
        <v>3.5775573557439567E-3</v>
      </c>
      <c r="S10" s="2">
        <v>0.84022988505747098</v>
      </c>
      <c r="T10" s="2">
        <v>3.1148683029710179E-3</v>
      </c>
      <c r="W10" s="2">
        <f>S10/$S$10</f>
        <v>1</v>
      </c>
      <c r="X10" s="2">
        <f>Q10/$S$10</f>
        <v>0.99145006839945271</v>
      </c>
      <c r="Z10" s="2">
        <f t="shared" si="2"/>
        <v>0.99417009602194795</v>
      </c>
      <c r="AG10" s="2">
        <v>1</v>
      </c>
      <c r="AH10" s="2">
        <v>0.99622770919067227</v>
      </c>
      <c r="AI10" s="2">
        <v>0.99794238683127556</v>
      </c>
      <c r="AJ10" s="2">
        <v>0.99622770919067205</v>
      </c>
      <c r="AK10" s="2">
        <v>0.99417009602194795</v>
      </c>
      <c r="AL10" s="2" t="s">
        <v>14</v>
      </c>
      <c r="AM10" s="2">
        <f t="shared" si="3"/>
        <v>0</v>
      </c>
      <c r="AN10" s="2">
        <f t="shared" si="4"/>
        <v>-0.37722908093277274</v>
      </c>
      <c r="AO10" s="2">
        <f t="shared" si="5"/>
        <v>-0.2057613168724437</v>
      </c>
      <c r="AP10" s="2">
        <f t="shared" si="6"/>
        <v>-0.37722908093279495</v>
      </c>
      <c r="AQ10" s="2">
        <f t="shared" si="7"/>
        <v>-0.58299039780520534</v>
      </c>
      <c r="AS10" s="2" t="s">
        <v>14</v>
      </c>
      <c r="AT10" s="4">
        <v>-0.37722908093277274</v>
      </c>
      <c r="AU10" s="4">
        <v>-0.2057613168724437</v>
      </c>
      <c r="AV10" s="4">
        <v>-0.37722908093279495</v>
      </c>
      <c r="AW10" s="4">
        <v>-0.58299039780520534</v>
      </c>
    </row>
    <row r="11" spans="1:49" s="2" customFormat="1" ht="26" x14ac:dyDescent="0.3">
      <c r="A11" s="2" t="s">
        <v>16</v>
      </c>
      <c r="B11" s="2">
        <v>0.99696682464454933</v>
      </c>
      <c r="C11" s="2">
        <v>0.99431279620852986</v>
      </c>
      <c r="D11" s="2">
        <v>0.96834123222748758</v>
      </c>
      <c r="E11" s="2">
        <v>0.99336492890995187</v>
      </c>
      <c r="F11" s="11"/>
      <c r="G11" s="2">
        <f>B11/$B$11</f>
        <v>1</v>
      </c>
      <c r="H11" s="2">
        <f t="shared" ref="H11:J11" si="15">C11/$B$11</f>
        <v>0.99733789693858099</v>
      </c>
      <c r="I11" s="2">
        <f t="shared" si="15"/>
        <v>0.97128731698041437</v>
      </c>
      <c r="J11" s="2">
        <f t="shared" si="15"/>
        <v>0.99638714584521737</v>
      </c>
      <c r="L11" s="2">
        <v>4.2389914265389362E-4</v>
      </c>
      <c r="M11" s="2">
        <v>6.7024339448946849E-4</v>
      </c>
      <c r="N11" s="2">
        <v>1.2412670766236366E-16</v>
      </c>
      <c r="O11" s="2">
        <v>1.4375119325217272E-3</v>
      </c>
      <c r="Q11" s="2">
        <v>0.99507109004739269</v>
      </c>
      <c r="R11" s="2">
        <v>1.0383366019059038E-3</v>
      </c>
      <c r="S11" s="2">
        <v>0.99469194312796172</v>
      </c>
      <c r="T11" s="2">
        <v>1.5860853583586027E-3</v>
      </c>
      <c r="W11" s="2">
        <f>S11/$S$11</f>
        <v>1</v>
      </c>
      <c r="X11" s="2">
        <f>Q11/$S$11</f>
        <v>1.0003811701924907</v>
      </c>
      <c r="Z11" s="2">
        <f t="shared" si="2"/>
        <v>0.9980984978132722</v>
      </c>
      <c r="AG11" s="2">
        <v>1</v>
      </c>
      <c r="AH11" s="2">
        <v>0.99733789693858099</v>
      </c>
      <c r="AI11" s="2">
        <v>0.97128731698041437</v>
      </c>
      <c r="AJ11" s="2">
        <v>0.99638714584521737</v>
      </c>
      <c r="AK11" s="2">
        <v>0.9980984978132722</v>
      </c>
      <c r="AL11" s="2" t="s">
        <v>16</v>
      </c>
      <c r="AM11" s="2">
        <f t="shared" si="3"/>
        <v>0</v>
      </c>
      <c r="AN11" s="2">
        <f t="shared" si="4"/>
        <v>-0.26621030614190078</v>
      </c>
      <c r="AO11" s="2">
        <f t="shared" si="5"/>
        <v>-2.8712683019585628</v>
      </c>
      <c r="AP11" s="2">
        <f t="shared" si="6"/>
        <v>-0.36128541547826298</v>
      </c>
      <c r="AQ11" s="2">
        <f t="shared" si="7"/>
        <v>-0.19015021867277992</v>
      </c>
      <c r="AS11" s="2" t="s">
        <v>16</v>
      </c>
      <c r="AT11" s="4">
        <v>-0.26621030614190078</v>
      </c>
      <c r="AU11" s="4">
        <v>-2.8712683019585628</v>
      </c>
      <c r="AV11" s="4">
        <v>-0.36128541547826298</v>
      </c>
      <c r="AW11" s="4">
        <v>-0.19015021867277992</v>
      </c>
    </row>
    <row r="12" spans="1:49" s="2" customFormat="1" ht="26" x14ac:dyDescent="0.3">
      <c r="A12" s="2" t="s">
        <v>17</v>
      </c>
      <c r="B12" s="2">
        <v>0.98696969696969639</v>
      </c>
      <c r="C12" s="2">
        <v>0.97181818181818114</v>
      </c>
      <c r="D12" s="2">
        <v>0.97545454545454491</v>
      </c>
      <c r="E12" s="2">
        <v>0.97575757575757527</v>
      </c>
      <c r="F12" s="11"/>
      <c r="G12" s="2">
        <f>B12/$B$12</f>
        <v>1</v>
      </c>
      <c r="H12" s="2">
        <f t="shared" ref="H12:J12" si="16">C12/$B$12</f>
        <v>0.98464844949339869</v>
      </c>
      <c r="I12" s="2">
        <f t="shared" si="16"/>
        <v>0.98833282161498315</v>
      </c>
      <c r="J12" s="2">
        <f t="shared" si="16"/>
        <v>0.98863985262511522</v>
      </c>
      <c r="L12" s="2">
        <v>8.2988266288634704E-4</v>
      </c>
      <c r="M12" s="2">
        <v>2.8345889293743052E-3</v>
      </c>
      <c r="N12" s="2">
        <v>4.9792959773197849E-3</v>
      </c>
      <c r="O12" s="2">
        <v>6.7759635681789905E-4</v>
      </c>
      <c r="Q12" s="2">
        <v>0.97515151515151488</v>
      </c>
      <c r="R12" s="2">
        <v>3.951031760728833E-3</v>
      </c>
      <c r="S12" s="2">
        <v>0.97939393939393882</v>
      </c>
      <c r="T12" s="2">
        <v>8.2988266288689435E-4</v>
      </c>
      <c r="W12" s="2">
        <f>S12/$S$12</f>
        <v>1</v>
      </c>
      <c r="X12" s="2">
        <f>Q12/$S$12</f>
        <v>0.99566831683168344</v>
      </c>
      <c r="Z12" s="2">
        <f t="shared" si="2"/>
        <v>0.98802579060485141</v>
      </c>
      <c r="AG12" s="2">
        <v>1</v>
      </c>
      <c r="AH12" s="2">
        <v>0.98464844949339869</v>
      </c>
      <c r="AI12" s="2">
        <v>0.98833282161498315</v>
      </c>
      <c r="AJ12" s="2">
        <v>0.98863985262511522</v>
      </c>
      <c r="AK12" s="2">
        <v>0.98802579060485141</v>
      </c>
      <c r="AL12" s="2" t="s">
        <v>17</v>
      </c>
      <c r="AM12" s="2">
        <f t="shared" si="3"/>
        <v>0</v>
      </c>
      <c r="AN12" s="2">
        <f t="shared" si="4"/>
        <v>-1.5351550506601308</v>
      </c>
      <c r="AO12" s="2">
        <f t="shared" si="5"/>
        <v>-1.1667178385016852</v>
      </c>
      <c r="AP12" s="2">
        <f t="shared" si="6"/>
        <v>-1.1360147374884777</v>
      </c>
      <c r="AQ12" s="2">
        <f t="shared" si="7"/>
        <v>-1.1974209395148594</v>
      </c>
      <c r="AS12" s="2" t="s">
        <v>17</v>
      </c>
      <c r="AT12" s="4">
        <v>-1.5351550506601308</v>
      </c>
      <c r="AU12" s="4">
        <v>-1.1667178385016852</v>
      </c>
      <c r="AV12" s="4">
        <v>-1.1360147374884777</v>
      </c>
      <c r="AW12" s="4">
        <v>-1.1974209395148594</v>
      </c>
    </row>
    <row r="13" spans="1:49" s="2" customFormat="1" ht="26" x14ac:dyDescent="0.3">
      <c r="A13" s="2" t="s">
        <v>8</v>
      </c>
      <c r="B13" s="2">
        <v>0.90313901345291436</v>
      </c>
      <c r="C13" s="2">
        <v>0.89562780269058262</v>
      </c>
      <c r="D13" s="2">
        <v>0.76569506726457404</v>
      </c>
      <c r="E13" s="2">
        <v>0.89058295964125522</v>
      </c>
      <c r="F13" s="11"/>
      <c r="G13" s="2">
        <f>B13/$B$13</f>
        <v>1</v>
      </c>
      <c r="H13" s="2">
        <f t="shared" ref="H13:J13" si="17">C13/$B$13</f>
        <v>0.99168321747765653</v>
      </c>
      <c r="I13" s="2">
        <f t="shared" si="17"/>
        <v>0.84781529294935498</v>
      </c>
      <c r="J13" s="2">
        <f t="shared" si="17"/>
        <v>0.98609731876861972</v>
      </c>
      <c r="L13" s="2">
        <v>3.9117368435801665E-3</v>
      </c>
      <c r="M13" s="2">
        <v>6.6725229327147043E-3</v>
      </c>
      <c r="N13" s="2">
        <v>3.5979386851749209E-3</v>
      </c>
      <c r="O13" s="2">
        <v>0</v>
      </c>
      <c r="Q13" s="2">
        <v>0.90112107623318316</v>
      </c>
      <c r="R13" s="2">
        <v>4.4948027346926149E-3</v>
      </c>
      <c r="S13" s="2">
        <v>0.91356502242152415</v>
      </c>
      <c r="T13" s="2">
        <v>2.1491355955918106E-3</v>
      </c>
      <c r="W13" s="2">
        <f>S13/$S$13</f>
        <v>1</v>
      </c>
      <c r="X13" s="2">
        <f>Q13/$S$13</f>
        <v>0.98637869677260992</v>
      </c>
      <c r="Z13" s="2">
        <f t="shared" si="2"/>
        <v>0.99776564051638506</v>
      </c>
      <c r="AG13" s="2">
        <v>1</v>
      </c>
      <c r="AH13" s="2">
        <v>0.99168321747765653</v>
      </c>
      <c r="AI13" s="2">
        <v>0.84781529294935498</v>
      </c>
      <c r="AJ13" s="2">
        <v>0.98609731876861972</v>
      </c>
      <c r="AK13" s="2">
        <v>0.99776564051638506</v>
      </c>
      <c r="AL13" s="2" t="s">
        <v>8</v>
      </c>
      <c r="AM13" s="2">
        <f t="shared" si="3"/>
        <v>0</v>
      </c>
      <c r="AN13" s="2">
        <f t="shared" si="4"/>
        <v>-0.83167825223434688</v>
      </c>
      <c r="AO13" s="2">
        <f t="shared" si="5"/>
        <v>-15.218470705064501</v>
      </c>
      <c r="AP13" s="2">
        <f t="shared" si="6"/>
        <v>-1.3902681231380276</v>
      </c>
      <c r="AQ13" s="2">
        <f t="shared" si="7"/>
        <v>-0.2234359483614945</v>
      </c>
      <c r="AS13" s="2" t="s">
        <v>8</v>
      </c>
      <c r="AT13" s="4">
        <v>-0.83167825223434688</v>
      </c>
      <c r="AU13" s="4">
        <v>-15.218470705064501</v>
      </c>
      <c r="AV13" s="4">
        <v>-1.3902681231380276</v>
      </c>
      <c r="AW13" s="4">
        <v>-0.2234359483614945</v>
      </c>
    </row>
    <row r="14" spans="1:49" s="2" customFormat="1" ht="26" x14ac:dyDescent="0.3">
      <c r="A14" s="2" t="s">
        <v>15</v>
      </c>
      <c r="B14" s="2">
        <v>0.87273772204806632</v>
      </c>
      <c r="C14" s="2">
        <v>0.99932079414838015</v>
      </c>
      <c r="D14" s="2">
        <v>0.99885057471264305</v>
      </c>
      <c r="E14" s="2">
        <v>0.99937304075235078</v>
      </c>
      <c r="F14" s="11"/>
      <c r="G14" s="2">
        <f>B14/$B$14</f>
        <v>1</v>
      </c>
      <c r="H14" s="12">
        <f t="shared" ref="H14:J14" si="18">C14/$B$14</f>
        <v>1.1450413668418726</v>
      </c>
      <c r="I14" s="12">
        <f t="shared" si="18"/>
        <v>1.1445025801894135</v>
      </c>
      <c r="J14" s="12">
        <f t="shared" si="18"/>
        <v>1.145101232025479</v>
      </c>
      <c r="L14" s="2">
        <v>0.11584017897266013</v>
      </c>
      <c r="M14" s="2">
        <v>9.7744445840575644E-5</v>
      </c>
      <c r="N14" s="2">
        <v>3.5048087421612502E-4</v>
      </c>
      <c r="O14" s="2">
        <v>0</v>
      </c>
      <c r="Q14" s="2">
        <v>0.99979101358411671</v>
      </c>
      <c r="R14" s="2">
        <v>3.6943927961521469E-5</v>
      </c>
      <c r="S14" s="2">
        <v>0.99968652037617522</v>
      </c>
      <c r="T14" s="2">
        <v>8.2609134278273662E-5</v>
      </c>
      <c r="W14" s="2">
        <f>S14/$S$14</f>
        <v>1</v>
      </c>
      <c r="X14" s="2">
        <f>Q14/$S$14</f>
        <v>1.0001045259747048</v>
      </c>
      <c r="Z14" s="2">
        <f t="shared" si="2"/>
        <v>1.1455801534943311</v>
      </c>
      <c r="AG14" s="2">
        <v>1</v>
      </c>
      <c r="AH14" s="2">
        <v>1.1450413668418726</v>
      </c>
      <c r="AI14" s="2">
        <v>1.1445025801894135</v>
      </c>
      <c r="AJ14" s="2">
        <v>1.145101232025479</v>
      </c>
      <c r="AK14" s="2">
        <v>1.1455801534943311</v>
      </c>
      <c r="AL14" s="2" t="s">
        <v>15</v>
      </c>
      <c r="AM14" s="2">
        <f t="shared" si="3"/>
        <v>0</v>
      </c>
      <c r="AN14" s="2">
        <f t="shared" si="4"/>
        <v>14.504136684187262</v>
      </c>
      <c r="AO14" s="2">
        <f t="shared" si="5"/>
        <v>14.450258018941353</v>
      </c>
      <c r="AP14" s="2">
        <f t="shared" si="6"/>
        <v>14.510123202547899</v>
      </c>
      <c r="AQ14" s="2">
        <f t="shared" si="7"/>
        <v>14.558015349433106</v>
      </c>
      <c r="AS14" s="2" t="s">
        <v>15</v>
      </c>
      <c r="AT14" s="4">
        <v>14.504136684187262</v>
      </c>
      <c r="AU14" s="4">
        <v>14.450258018941353</v>
      </c>
      <c r="AV14" s="4">
        <v>14.510123202547899</v>
      </c>
      <c r="AW14" s="4">
        <v>14.558015349433106</v>
      </c>
    </row>
    <row r="15" spans="1:49" s="2" customFormat="1" ht="26" x14ac:dyDescent="0.3">
      <c r="A15" s="2" t="s">
        <v>18</v>
      </c>
      <c r="B15" s="2">
        <v>0.87931034482758563</v>
      </c>
      <c r="C15" s="2">
        <v>0.88448275862068937</v>
      </c>
      <c r="D15" s="2">
        <v>0.83620689655172353</v>
      </c>
      <c r="E15" s="2">
        <v>0.87241379310344791</v>
      </c>
      <c r="F15" s="11"/>
      <c r="G15" s="2">
        <f>B15/$B$15</f>
        <v>1</v>
      </c>
      <c r="H15" s="12">
        <f t="shared" ref="H15:J15" si="19">C15/$B$15</f>
        <v>1.0058823529411769</v>
      </c>
      <c r="I15" s="2">
        <f t="shared" si="19"/>
        <v>0.9509803921568627</v>
      </c>
      <c r="J15" s="2">
        <f t="shared" si="19"/>
        <v>0.99215686274509829</v>
      </c>
      <c r="L15" s="2">
        <v>8.6206896551724865E-3</v>
      </c>
      <c r="M15" s="2">
        <v>1.1240004146901078E-2</v>
      </c>
      <c r="N15" s="2">
        <v>2.2480008293802138E-2</v>
      </c>
      <c r="O15" s="2">
        <v>6.9234389673314564E-2</v>
      </c>
      <c r="Q15" s="2">
        <v>0.88448275862068937</v>
      </c>
      <c r="R15" s="2">
        <v>2.6289570141339234E-2</v>
      </c>
      <c r="S15" s="2">
        <v>0.89655172413793083</v>
      </c>
      <c r="T15" s="2">
        <v>2.9234180961746938E-2</v>
      </c>
      <c r="W15" s="2">
        <f>S15/$S$15</f>
        <v>1</v>
      </c>
      <c r="X15" s="2">
        <f>Q15/$S$15</f>
        <v>0.98653846153846148</v>
      </c>
      <c r="Z15" s="2">
        <f t="shared" si="2"/>
        <v>1.0058823529411769</v>
      </c>
      <c r="AG15" s="2">
        <v>1</v>
      </c>
      <c r="AH15" s="2">
        <v>1.0058823529411769</v>
      </c>
      <c r="AI15" s="2">
        <v>0.9509803921568627</v>
      </c>
      <c r="AJ15" s="2">
        <v>0.99215686274509829</v>
      </c>
      <c r="AK15" s="2">
        <v>1.0058823529411769</v>
      </c>
      <c r="AL15" s="2" t="s">
        <v>18</v>
      </c>
      <c r="AM15" s="2">
        <f t="shared" si="3"/>
        <v>0</v>
      </c>
      <c r="AN15" s="2">
        <f t="shared" si="4"/>
        <v>0.58823529411768938</v>
      </c>
      <c r="AO15" s="2">
        <f t="shared" si="5"/>
        <v>-4.9019607843137303</v>
      </c>
      <c r="AP15" s="2">
        <f t="shared" si="6"/>
        <v>-0.78431372549017109</v>
      </c>
      <c r="AQ15" s="2">
        <f t="shared" si="7"/>
        <v>0.58823529411768938</v>
      </c>
      <c r="AS15" s="2" t="s">
        <v>18</v>
      </c>
      <c r="AT15" s="4">
        <v>0.58823529411768938</v>
      </c>
      <c r="AU15" s="4">
        <v>-4.9019607843137303</v>
      </c>
      <c r="AV15" s="4">
        <v>-0.78431372549017109</v>
      </c>
      <c r="AW15" s="4">
        <v>0.58823529411768938</v>
      </c>
    </row>
    <row r="16" spans="1:49" s="2" customFormat="1" ht="26" x14ac:dyDescent="0.3">
      <c r="A16" s="2" t="s">
        <v>10</v>
      </c>
      <c r="B16" s="2">
        <v>0.95422826729745647</v>
      </c>
      <c r="C16" s="2">
        <v>0.94405677114133602</v>
      </c>
      <c r="D16" s="2">
        <v>0.91306918982850349</v>
      </c>
      <c r="E16" s="2">
        <v>0.94997043169721995</v>
      </c>
      <c r="F16" s="11"/>
      <c r="G16" s="2">
        <f>B16/$B$16</f>
        <v>1</v>
      </c>
      <c r="H16" s="2">
        <f t="shared" ref="H16:J16" si="20">C16/$B$16</f>
        <v>0.98934060485870123</v>
      </c>
      <c r="I16" s="2">
        <f t="shared" si="20"/>
        <v>0.95686663361427893</v>
      </c>
      <c r="J16" s="2">
        <f t="shared" si="20"/>
        <v>0.99553792761527027</v>
      </c>
      <c r="L16" s="2">
        <v>2.1157355198104222E-3</v>
      </c>
      <c r="M16" s="2">
        <v>6.1114184188120401E-3</v>
      </c>
      <c r="N16" s="2">
        <v>7.4872641208833498E-3</v>
      </c>
      <c r="O16" s="2">
        <v>1.1827321111768929E-3</v>
      </c>
      <c r="Q16" s="2">
        <v>0.95150798344175003</v>
      </c>
      <c r="R16" s="2">
        <v>2.0054198649096517E-3</v>
      </c>
      <c r="S16" s="2">
        <v>0.95068007096392615</v>
      </c>
      <c r="T16" s="2">
        <v>1.3614268992573056E-3</v>
      </c>
      <c r="W16" s="2">
        <f>S16/$S$16</f>
        <v>1</v>
      </c>
      <c r="X16" s="2">
        <f>Q16/$S$16</f>
        <v>1.0008708633988554</v>
      </c>
      <c r="Z16" s="2">
        <f t="shared" si="2"/>
        <v>0.99714923153197843</v>
      </c>
      <c r="AG16" s="2">
        <v>1</v>
      </c>
      <c r="AH16" s="2">
        <v>0.98934060485870123</v>
      </c>
      <c r="AI16" s="2">
        <v>0.95686663361427893</v>
      </c>
      <c r="AJ16" s="2">
        <v>0.99553792761527027</v>
      </c>
      <c r="AK16" s="2">
        <v>0.99714923153197843</v>
      </c>
      <c r="AL16" s="2" t="s">
        <v>10</v>
      </c>
      <c r="AM16" s="2">
        <f t="shared" si="3"/>
        <v>0</v>
      </c>
      <c r="AN16" s="2">
        <f t="shared" si="4"/>
        <v>-1.0659395141298766</v>
      </c>
      <c r="AO16" s="2">
        <f t="shared" si="5"/>
        <v>-4.3133366385721068</v>
      </c>
      <c r="AP16" s="2">
        <f t="shared" si="6"/>
        <v>-0.44620723847297317</v>
      </c>
      <c r="AQ16" s="2">
        <f t="shared" si="7"/>
        <v>-0.28507684680215695</v>
      </c>
      <c r="AS16" s="2" t="s">
        <v>10</v>
      </c>
      <c r="AT16" s="4">
        <v>-1.0659395141298766</v>
      </c>
      <c r="AU16" s="4">
        <v>-4.3133366385721068</v>
      </c>
      <c r="AV16" s="4">
        <v>-0.44620723847297317</v>
      </c>
      <c r="AW16" s="4">
        <v>-0.28507684680215695</v>
      </c>
    </row>
    <row r="17" spans="8:36" x14ac:dyDescent="0.2">
      <c r="H17">
        <f>AVERAGE(H2:H16)</f>
        <v>1.0042164512731397</v>
      </c>
      <c r="I17">
        <f t="shared" ref="I17:J17" si="21">AVERAGE(I2:I16)</f>
        <v>0.96830804975150964</v>
      </c>
      <c r="J17">
        <f t="shared" si="21"/>
        <v>1.0035219744594246</v>
      </c>
      <c r="X17">
        <f>AVERAGE(X2:X16)</f>
        <v>1.0024525955238752</v>
      </c>
      <c r="AH17">
        <v>1.0042164512731397</v>
      </c>
      <c r="AI17">
        <v>0.96830804975150964</v>
      </c>
      <c r="AJ17">
        <v>1.0035219744594246</v>
      </c>
    </row>
    <row r="18" spans="8:36" ht="21" x14ac:dyDescent="0.25">
      <c r="P18" s="7"/>
    </row>
  </sheetData>
  <sortState xmlns:xlrd2="http://schemas.microsoft.com/office/spreadsheetml/2017/richdata2" ref="A2:E16">
    <sortCondition ref="A2:A16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DED87-D26E-694E-B09E-E173BF06EEBF}">
  <dimension ref="A1:Z24"/>
  <sheetViews>
    <sheetView tabSelected="1" workbookViewId="0">
      <selection activeCell="B2" sqref="B2"/>
    </sheetView>
  </sheetViews>
  <sheetFormatPr baseColWidth="10" defaultRowHeight="16" x14ac:dyDescent="0.2"/>
  <sheetData>
    <row r="1" spans="1:26" ht="26" x14ac:dyDescent="0.3">
      <c r="A1" s="2" t="s">
        <v>0</v>
      </c>
      <c r="B1" s="2" t="s">
        <v>340</v>
      </c>
      <c r="C1" s="2" t="s">
        <v>341</v>
      </c>
      <c r="D1" s="2" t="s">
        <v>342</v>
      </c>
      <c r="E1" s="2" t="s">
        <v>343</v>
      </c>
      <c r="F1" s="2" t="s">
        <v>344</v>
      </c>
      <c r="G1" s="2" t="s">
        <v>345</v>
      </c>
      <c r="H1" s="2" t="s">
        <v>337</v>
      </c>
      <c r="I1" s="2" t="s">
        <v>338</v>
      </c>
      <c r="J1" s="2" t="s">
        <v>372</v>
      </c>
      <c r="K1" s="2" t="s">
        <v>373</v>
      </c>
      <c r="L1" s="2" t="s">
        <v>370</v>
      </c>
      <c r="M1" s="2" t="s">
        <v>371</v>
      </c>
      <c r="N1" s="2" t="s">
        <v>0</v>
      </c>
      <c r="O1" s="2" t="s">
        <v>337</v>
      </c>
      <c r="P1" s="2" t="s">
        <v>338</v>
      </c>
      <c r="Q1" s="2" t="s">
        <v>340</v>
      </c>
      <c r="R1" s="2" t="s">
        <v>341</v>
      </c>
      <c r="S1" s="2" t="s">
        <v>342</v>
      </c>
      <c r="T1" s="2" t="s">
        <v>343</v>
      </c>
      <c r="U1" s="2" t="s">
        <v>344</v>
      </c>
      <c r="V1" s="2" t="s">
        <v>345</v>
      </c>
      <c r="W1" s="2" t="s">
        <v>370</v>
      </c>
      <c r="X1" s="2" t="s">
        <v>371</v>
      </c>
      <c r="Y1" s="2" t="s">
        <v>372</v>
      </c>
      <c r="Z1" s="2" t="s">
        <v>373</v>
      </c>
    </row>
    <row r="2" spans="1:26" ht="26" x14ac:dyDescent="0.3">
      <c r="A2" s="2" t="s">
        <v>20</v>
      </c>
      <c r="B2" s="2">
        <v>0.85438596491228003</v>
      </c>
      <c r="C2" s="2">
        <v>7.2068757566469722E-3</v>
      </c>
      <c r="D2" s="2">
        <v>0.85877192982456096</v>
      </c>
      <c r="E2" s="2">
        <v>5.7185986010550244E-3</v>
      </c>
      <c r="F2" s="2">
        <v>0.86842105263157898</v>
      </c>
      <c r="G2" s="2">
        <v>0</v>
      </c>
      <c r="H2" s="2">
        <v>0.85087719298245568</v>
      </c>
      <c r="I2" s="2">
        <v>4.3859649122804933E-3</v>
      </c>
      <c r="J2" s="2">
        <v>0.8473684210526311</v>
      </c>
      <c r="K2" s="2">
        <v>3.1075420322663916E-2</v>
      </c>
      <c r="L2" s="2">
        <v>0.86052631578947314</v>
      </c>
      <c r="M2" s="2">
        <v>1.6233996073089275E-2</v>
      </c>
      <c r="N2" s="2" t="s">
        <v>20</v>
      </c>
      <c r="O2" s="6">
        <f>H2*100</f>
        <v>85.087719298245574</v>
      </c>
      <c r="P2" s="6">
        <f>I2*100</f>
        <v>0.43859649122804933</v>
      </c>
      <c r="Q2" s="4">
        <v>85.44</v>
      </c>
      <c r="R2" s="6">
        <f>C2*100</f>
        <v>0.72068757566469721</v>
      </c>
      <c r="S2" s="6">
        <f>D2*100</f>
        <v>85.877192982456094</v>
      </c>
      <c r="T2" s="6">
        <f>E2*100</f>
        <v>0.57185986010550249</v>
      </c>
      <c r="U2" s="6">
        <f>F2*100</f>
        <v>86.842105263157904</v>
      </c>
      <c r="V2" s="6">
        <f>G2*100</f>
        <v>0</v>
      </c>
      <c r="W2" s="6">
        <f>L2*100</f>
        <v>86.052631578947313</v>
      </c>
      <c r="X2" s="6">
        <f>M2*100</f>
        <v>1.6233996073089274</v>
      </c>
      <c r="Y2" s="6">
        <f>J2*100</f>
        <v>84.736842105263108</v>
      </c>
      <c r="Z2" s="6">
        <f>K2*100</f>
        <v>3.1075420322663918</v>
      </c>
    </row>
    <row r="3" spans="1:26" ht="26" x14ac:dyDescent="0.3">
      <c r="A3" s="2" t="s">
        <v>11</v>
      </c>
      <c r="B3" s="2">
        <v>0.76275303643724646</v>
      </c>
      <c r="C3" s="2">
        <v>5.2209456393935677E-2</v>
      </c>
      <c r="D3" s="2">
        <v>0.77489878542510104</v>
      </c>
      <c r="E3" s="2">
        <v>2.4559920466563724E-2</v>
      </c>
      <c r="F3" s="2">
        <v>0.74736842105263113</v>
      </c>
      <c r="G3" s="2">
        <v>7.3546162447716253E-3</v>
      </c>
      <c r="H3" s="2">
        <v>0.77894736842105217</v>
      </c>
      <c r="I3" s="2">
        <v>1.3907339301471625E-2</v>
      </c>
      <c r="J3" s="2">
        <v>0.74736842105263135</v>
      </c>
      <c r="K3" s="2">
        <v>8.3953203859626659E-3</v>
      </c>
      <c r="L3" s="2">
        <v>0.77085020242914937</v>
      </c>
      <c r="M3" s="2">
        <v>7.3546162447714015E-3</v>
      </c>
      <c r="N3" s="2" t="s">
        <v>11</v>
      </c>
      <c r="O3" s="6">
        <f>H3*100</f>
        <v>77.894736842105218</v>
      </c>
      <c r="P3" s="6">
        <f>I3*100</f>
        <v>1.3907339301471624</v>
      </c>
      <c r="Q3" s="6">
        <f t="shared" ref="Q3:Q16" si="0">B3*100</f>
        <v>76.275303643724641</v>
      </c>
      <c r="R3" s="6">
        <f t="shared" ref="R3:R16" si="1">C3*100</f>
        <v>5.2209456393935678</v>
      </c>
      <c r="S3" s="6">
        <f t="shared" ref="S3:S16" si="2">D3*100</f>
        <v>77.489878542510098</v>
      </c>
      <c r="T3" s="6">
        <f t="shared" ref="T3:T16" si="3">E3*100</f>
        <v>2.4559920466563723</v>
      </c>
      <c r="U3" s="6">
        <f t="shared" ref="U3:U16" si="4">F3*100</f>
        <v>74.736842105263108</v>
      </c>
      <c r="V3" s="6">
        <f t="shared" ref="V3:V16" si="5">G3*100</f>
        <v>0.73546162447716257</v>
      </c>
      <c r="W3" s="6">
        <f t="shared" ref="W3:W16" si="6">L3*100</f>
        <v>77.085020242914936</v>
      </c>
      <c r="X3" s="6">
        <f t="shared" ref="X3:X16" si="7">M3*100</f>
        <v>0.73546162447714014</v>
      </c>
      <c r="Y3" s="6">
        <f t="shared" ref="Y3:Y16" si="8">J3*100</f>
        <v>74.736842105263136</v>
      </c>
      <c r="Z3" s="6">
        <f t="shared" ref="Z3:Z16" si="9">K3*100</f>
        <v>0.83953203859626657</v>
      </c>
    </row>
    <row r="4" spans="1:26" ht="26" x14ac:dyDescent="0.3">
      <c r="A4" s="2" t="s">
        <v>19</v>
      </c>
      <c r="B4" s="2">
        <v>0.71157894736842064</v>
      </c>
      <c r="C4" s="2">
        <v>1.2001846579990939E-2</v>
      </c>
      <c r="D4" s="2">
        <v>0.71368421052631537</v>
      </c>
      <c r="E4" s="2">
        <v>1.1531001210635021E-2</v>
      </c>
      <c r="F4" s="2">
        <v>0.69473684210526254</v>
      </c>
      <c r="G4" s="2">
        <v>3.3287133264930456E-2</v>
      </c>
      <c r="H4" s="2">
        <v>0.73052631578947325</v>
      </c>
      <c r="I4" s="2">
        <v>5.7655006053171304E-3</v>
      </c>
      <c r="J4" s="2">
        <v>0.72421052631578919</v>
      </c>
      <c r="K4" s="2">
        <v>4.7075115315786684E-3</v>
      </c>
      <c r="L4" s="2">
        <v>0.70947368421052581</v>
      </c>
      <c r="M4" s="2">
        <v>2.0519567041702848E-2</v>
      </c>
      <c r="N4" s="2" t="s">
        <v>19</v>
      </c>
      <c r="O4" s="6">
        <f>H4*100</f>
        <v>73.052631578947327</v>
      </c>
      <c r="P4" s="6">
        <f>I4*100</f>
        <v>0.57655006053171309</v>
      </c>
      <c r="Q4" s="6">
        <f t="shared" si="0"/>
        <v>71.157894736842067</v>
      </c>
      <c r="R4" s="6">
        <f t="shared" si="1"/>
        <v>1.2001846579990938</v>
      </c>
      <c r="S4" s="6">
        <f t="shared" si="2"/>
        <v>71.368421052631533</v>
      </c>
      <c r="T4" s="6">
        <f t="shared" si="3"/>
        <v>1.1531001210635021</v>
      </c>
      <c r="U4" s="6">
        <f t="shared" si="4"/>
        <v>69.473684210526258</v>
      </c>
      <c r="V4" s="6">
        <f t="shared" si="5"/>
        <v>3.3287133264930455</v>
      </c>
      <c r="W4" s="6">
        <f t="shared" si="6"/>
        <v>70.947368421052587</v>
      </c>
      <c r="X4" s="6">
        <f t="shared" si="7"/>
        <v>2.0519567041702849</v>
      </c>
      <c r="Y4" s="6">
        <f t="shared" si="8"/>
        <v>72.421052631578917</v>
      </c>
      <c r="Z4" s="6">
        <f t="shared" si="9"/>
        <v>0.47075115315786686</v>
      </c>
    </row>
    <row r="5" spans="1:26" ht="26" x14ac:dyDescent="0.3">
      <c r="A5" s="2" t="s">
        <v>9</v>
      </c>
      <c r="B5" s="2">
        <v>0.9824868651488613</v>
      </c>
      <c r="C5" s="2">
        <v>1.1616899440824297E-2</v>
      </c>
      <c r="D5" s="2">
        <v>0.99124343257443015</v>
      </c>
      <c r="E5" s="2">
        <v>1.2383656413071885E-3</v>
      </c>
      <c r="F5" s="2">
        <v>0.92714535901926387</v>
      </c>
      <c r="G5" s="2">
        <v>6.2656896042026641E-3</v>
      </c>
      <c r="H5" s="2">
        <v>0.99369527145358971</v>
      </c>
      <c r="I5" s="2">
        <v>9.5923390105994582E-4</v>
      </c>
      <c r="J5" s="2">
        <v>0.9824868651488613</v>
      </c>
      <c r="K5" s="2">
        <v>2.47673128261475E-3</v>
      </c>
      <c r="L5" s="2">
        <v>0.98283712784588384</v>
      </c>
      <c r="M5" s="2">
        <v>2.5976176837461786E-3</v>
      </c>
      <c r="N5" s="2" t="s">
        <v>9</v>
      </c>
      <c r="O5" s="6">
        <f>H5*100</f>
        <v>99.369527145358973</v>
      </c>
      <c r="P5" s="6">
        <f>I5*100</f>
        <v>9.5923390105994585E-2</v>
      </c>
      <c r="Q5" s="6">
        <f t="shared" si="0"/>
        <v>98.248686514886131</v>
      </c>
      <c r="R5" s="6">
        <f t="shared" si="1"/>
        <v>1.1616899440824298</v>
      </c>
      <c r="S5" s="6">
        <f t="shared" si="2"/>
        <v>99.124343257443016</v>
      </c>
      <c r="T5" s="6">
        <f t="shared" si="3"/>
        <v>0.12383656413071885</v>
      </c>
      <c r="U5" s="6">
        <f t="shared" si="4"/>
        <v>92.714535901926382</v>
      </c>
      <c r="V5" s="6">
        <f t="shared" si="5"/>
        <v>0.62656896042026644</v>
      </c>
      <c r="W5" s="6">
        <f t="shared" si="6"/>
        <v>98.283712784588388</v>
      </c>
      <c r="X5" s="6">
        <f t="shared" si="7"/>
        <v>0.25976176837461784</v>
      </c>
      <c r="Y5" s="6">
        <f t="shared" si="8"/>
        <v>98.248686514886131</v>
      </c>
      <c r="Z5" s="6">
        <f t="shared" si="9"/>
        <v>0.247673128261475</v>
      </c>
    </row>
    <row r="6" spans="1:26" ht="26" x14ac:dyDescent="0.3">
      <c r="A6" s="2" t="s">
        <v>12</v>
      </c>
      <c r="B6" s="2">
        <v>0.74848484848484798</v>
      </c>
      <c r="C6" s="2">
        <v>5.2486388108147174E-3</v>
      </c>
      <c r="D6" s="2">
        <v>0.74121212121212088</v>
      </c>
      <c r="E6" s="2">
        <v>5.5048188256317443E-3</v>
      </c>
      <c r="F6" s="2">
        <v>0.74787878787878748</v>
      </c>
      <c r="G6" s="2">
        <v>3.9510317607288053E-3</v>
      </c>
      <c r="H6" s="2">
        <v>0.76606060606060544</v>
      </c>
      <c r="I6" s="2">
        <v>1.2007038034035591E-2</v>
      </c>
      <c r="J6" s="2">
        <v>0.76242424242424178</v>
      </c>
      <c r="K6" s="2">
        <v>1.0186506856952379E-2</v>
      </c>
      <c r="L6" s="2">
        <v>0.76060606060606006</v>
      </c>
      <c r="M6" s="2">
        <v>1.2676667068697996E-2</v>
      </c>
      <c r="N6" s="2" t="s">
        <v>12</v>
      </c>
      <c r="O6" s="6">
        <f>H6*100</f>
        <v>76.606060606060538</v>
      </c>
      <c r="P6" s="6">
        <f>I6*100</f>
        <v>1.2007038034035591</v>
      </c>
      <c r="Q6" s="6">
        <f t="shared" si="0"/>
        <v>74.848484848484802</v>
      </c>
      <c r="R6" s="6">
        <f t="shared" si="1"/>
        <v>0.52486388108147175</v>
      </c>
      <c r="S6" s="6">
        <f t="shared" si="2"/>
        <v>74.121212121212082</v>
      </c>
      <c r="T6" s="6">
        <f t="shared" si="3"/>
        <v>0.55048188256317443</v>
      </c>
      <c r="U6" s="6">
        <f t="shared" si="4"/>
        <v>74.787878787878753</v>
      </c>
      <c r="V6" s="6">
        <f t="shared" si="5"/>
        <v>0.39510317607288054</v>
      </c>
      <c r="W6" s="6">
        <f t="shared" si="6"/>
        <v>76.060606060606005</v>
      </c>
      <c r="X6" s="6">
        <f t="shared" si="7"/>
        <v>1.2676667068697995</v>
      </c>
      <c r="Y6" s="6">
        <f t="shared" si="8"/>
        <v>76.242424242424178</v>
      </c>
      <c r="Z6" s="6">
        <f t="shared" si="9"/>
        <v>1.0186506856952378</v>
      </c>
    </row>
    <row r="7" spans="1:26" ht="26" x14ac:dyDescent="0.3">
      <c r="A7" s="2" t="s">
        <v>13</v>
      </c>
      <c r="B7" s="2">
        <v>0.77480314960629881</v>
      </c>
      <c r="C7" s="2">
        <v>1.509471615171696E-2</v>
      </c>
      <c r="D7" s="2">
        <v>0.76377952755905454</v>
      </c>
      <c r="E7" s="2">
        <v>1.1135539861205659E-2</v>
      </c>
      <c r="F7" s="2">
        <v>0.77874015748031478</v>
      </c>
      <c r="G7" s="2">
        <v>1.7606834468503244E-3</v>
      </c>
      <c r="H7" s="2">
        <v>0.77007874015747979</v>
      </c>
      <c r="I7" s="2">
        <v>1.3234438042497389E-2</v>
      </c>
      <c r="J7" s="2">
        <v>0.7503937007874012</v>
      </c>
      <c r="K7" s="2">
        <v>1.0266460480633885E-2</v>
      </c>
      <c r="L7" s="2">
        <v>0.7598425196850388</v>
      </c>
      <c r="M7" s="2">
        <v>4.8218302023289913E-3</v>
      </c>
      <c r="N7" s="2" t="s">
        <v>13</v>
      </c>
      <c r="O7" s="6">
        <f>H7*100</f>
        <v>77.007874015747973</v>
      </c>
      <c r="P7" s="6">
        <f>I7*100</f>
        <v>1.323443804249739</v>
      </c>
      <c r="Q7" s="6">
        <f t="shared" si="0"/>
        <v>77.480314960629883</v>
      </c>
      <c r="R7" s="6">
        <f t="shared" si="1"/>
        <v>1.509471615171696</v>
      </c>
      <c r="S7" s="6">
        <f t="shared" si="2"/>
        <v>76.377952755905454</v>
      </c>
      <c r="T7" s="6">
        <f t="shared" si="3"/>
        <v>1.1135539861205659</v>
      </c>
      <c r="U7" s="6">
        <f t="shared" si="4"/>
        <v>77.874015748031482</v>
      </c>
      <c r="V7" s="6">
        <f t="shared" si="5"/>
        <v>0.17606834468503244</v>
      </c>
      <c r="W7" s="6">
        <f t="shared" si="6"/>
        <v>75.984251968503884</v>
      </c>
      <c r="X7" s="6">
        <f t="shared" si="7"/>
        <v>0.48218302023289911</v>
      </c>
      <c r="Y7" s="6">
        <f t="shared" si="8"/>
        <v>75.03937007874012</v>
      </c>
      <c r="Z7" s="6">
        <f t="shared" si="9"/>
        <v>1.0266460480633885</v>
      </c>
    </row>
    <row r="8" spans="1:26" ht="26" x14ac:dyDescent="0.3">
      <c r="A8" s="2" t="s">
        <v>7</v>
      </c>
      <c r="B8" s="2">
        <v>0.99250000000000005</v>
      </c>
      <c r="C8" s="2">
        <v>1.1456439237389586E-2</v>
      </c>
      <c r="D8" s="2">
        <v>1</v>
      </c>
      <c r="E8" s="2">
        <v>0</v>
      </c>
      <c r="F8" s="2">
        <v>0.96799999999999997</v>
      </c>
      <c r="G8" s="2">
        <v>2.0916500663351843E-3</v>
      </c>
      <c r="H8" s="2">
        <v>0.99450000000000005</v>
      </c>
      <c r="I8" s="2">
        <v>9.7467943448089484E-3</v>
      </c>
      <c r="J8" s="2">
        <v>0.99099999999999999</v>
      </c>
      <c r="K8" s="2">
        <v>5.1841103383319428E-3</v>
      </c>
      <c r="L8" s="2">
        <v>1</v>
      </c>
      <c r="M8" s="2">
        <v>0</v>
      </c>
      <c r="N8" s="2" t="s">
        <v>7</v>
      </c>
      <c r="O8" s="6">
        <f>H8*100</f>
        <v>99.45</v>
      </c>
      <c r="P8" s="6">
        <f>I8*100</f>
        <v>0.97467943448089489</v>
      </c>
      <c r="Q8" s="6">
        <f t="shared" si="0"/>
        <v>99.25</v>
      </c>
      <c r="R8" s="6">
        <f t="shared" si="1"/>
        <v>1.1456439237389586</v>
      </c>
      <c r="S8" s="6">
        <f t="shared" si="2"/>
        <v>100</v>
      </c>
      <c r="T8" s="6">
        <f t="shared" si="3"/>
        <v>0</v>
      </c>
      <c r="U8" s="6">
        <f t="shared" si="4"/>
        <v>96.8</v>
      </c>
      <c r="V8" s="6">
        <f t="shared" si="5"/>
        <v>0.20916500663351845</v>
      </c>
      <c r="W8" s="6">
        <f t="shared" si="6"/>
        <v>100</v>
      </c>
      <c r="X8" s="6">
        <f t="shared" si="7"/>
        <v>0</v>
      </c>
      <c r="Y8" s="6">
        <f t="shared" si="8"/>
        <v>99.1</v>
      </c>
      <c r="Z8" s="6">
        <f t="shared" si="9"/>
        <v>0.51841103383319431</v>
      </c>
    </row>
    <row r="9" spans="1:26" ht="26" x14ac:dyDescent="0.3">
      <c r="A9" s="2" t="s">
        <v>24</v>
      </c>
      <c r="B9" s="2">
        <v>0.902913934149144</v>
      </c>
      <c r="C9" s="2">
        <v>0</v>
      </c>
      <c r="D9" s="2">
        <v>0.88902711108106236</v>
      </c>
      <c r="E9" s="2">
        <v>2.049656153997563E-2</v>
      </c>
      <c r="F9" s="2">
        <v>0.74135623013994933</v>
      </c>
      <c r="G9" s="2">
        <v>2.0165619406063869E-2</v>
      </c>
      <c r="H9" s="2">
        <v>0.88056250422554216</v>
      </c>
      <c r="I9" s="2">
        <v>2.4374781385288345E-3</v>
      </c>
      <c r="J9" s="2">
        <v>0.86873098505848123</v>
      </c>
      <c r="K9" s="2">
        <v>1.9979480562601613E-3</v>
      </c>
      <c r="L9" s="2">
        <v>0.89405719694408692</v>
      </c>
      <c r="M9" s="2">
        <v>2.2872477412652872E-2</v>
      </c>
      <c r="N9" s="2" t="s">
        <v>24</v>
      </c>
      <c r="O9" s="6">
        <f>H9*100</f>
        <v>88.056250422554214</v>
      </c>
      <c r="P9" s="6">
        <f>I9*100</f>
        <v>0.24374781385288347</v>
      </c>
      <c r="Q9" s="6">
        <f t="shared" si="0"/>
        <v>90.291393414914396</v>
      </c>
      <c r="R9" s="6">
        <f t="shared" si="1"/>
        <v>0</v>
      </c>
      <c r="S9" s="6">
        <f t="shared" si="2"/>
        <v>88.902711108106232</v>
      </c>
      <c r="T9" s="6">
        <f t="shared" si="3"/>
        <v>2.0496561539975628</v>
      </c>
      <c r="U9" s="6">
        <f t="shared" si="4"/>
        <v>74.13562301399493</v>
      </c>
      <c r="V9" s="6">
        <f t="shared" si="5"/>
        <v>2.0165619406063868</v>
      </c>
      <c r="W9" s="6">
        <f t="shared" si="6"/>
        <v>89.405719694408688</v>
      </c>
      <c r="X9" s="6">
        <f t="shared" si="7"/>
        <v>2.2872477412652872</v>
      </c>
      <c r="Y9" s="6">
        <f t="shared" si="8"/>
        <v>86.87309850584812</v>
      </c>
      <c r="Z9" s="6">
        <f t="shared" si="9"/>
        <v>0.19979480562601612</v>
      </c>
    </row>
    <row r="10" spans="1:26" ht="26" x14ac:dyDescent="0.3">
      <c r="A10" s="2" t="s">
        <v>14</v>
      </c>
      <c r="B10" s="2">
        <v>0.83477011494252817</v>
      </c>
      <c r="C10" s="2">
        <v>7.5345463230612432E-3</v>
      </c>
      <c r="D10" s="2">
        <v>0.8347701149425284</v>
      </c>
      <c r="E10" s="2">
        <v>5.3759445212270612E-3</v>
      </c>
      <c r="F10" s="2">
        <v>0.83620689655172353</v>
      </c>
      <c r="G10" s="2">
        <v>2.2717511926495415E-3</v>
      </c>
      <c r="H10" s="2">
        <v>0.83793103448275819</v>
      </c>
      <c r="I10" s="2">
        <v>3.1148683029710183E-3</v>
      </c>
      <c r="J10" s="2">
        <v>0.84022988505747098</v>
      </c>
      <c r="K10" s="2">
        <v>3.1148683029710179E-3</v>
      </c>
      <c r="L10" s="2">
        <v>0.83304597701149385</v>
      </c>
      <c r="M10" s="2">
        <v>3.5775573557439567E-3</v>
      </c>
      <c r="N10" s="2" t="s">
        <v>14</v>
      </c>
      <c r="O10" s="6">
        <f>H10*100</f>
        <v>83.793103448275815</v>
      </c>
      <c r="P10" s="6">
        <f>I10*100</f>
        <v>0.31148683029710184</v>
      </c>
      <c r="Q10" s="6">
        <f t="shared" si="0"/>
        <v>83.477011494252821</v>
      </c>
      <c r="R10" s="6">
        <f t="shared" si="1"/>
        <v>0.75345463230612431</v>
      </c>
      <c r="S10" s="6">
        <f t="shared" si="2"/>
        <v>83.477011494252835</v>
      </c>
      <c r="T10" s="6">
        <f t="shared" si="3"/>
        <v>0.53759445212270607</v>
      </c>
      <c r="U10" s="6">
        <f t="shared" si="4"/>
        <v>83.620689655172356</v>
      </c>
      <c r="V10" s="6">
        <f t="shared" si="5"/>
        <v>0.22717511926495415</v>
      </c>
      <c r="W10" s="6">
        <f t="shared" si="6"/>
        <v>83.30459770114939</v>
      </c>
      <c r="X10" s="6">
        <f t="shared" si="7"/>
        <v>0.35775573557439566</v>
      </c>
      <c r="Y10" s="6">
        <f t="shared" si="8"/>
        <v>84.022988505747094</v>
      </c>
      <c r="Z10" s="6">
        <f t="shared" si="9"/>
        <v>0.31148683029710178</v>
      </c>
    </row>
    <row r="11" spans="1:26" ht="26" x14ac:dyDescent="0.3">
      <c r="A11" s="2" t="s">
        <v>16</v>
      </c>
      <c r="B11" s="2">
        <v>0.99336492890995187</v>
      </c>
      <c r="C11" s="2">
        <v>6.7024339448946849E-4</v>
      </c>
      <c r="D11" s="2">
        <v>0.99431279620852986</v>
      </c>
      <c r="E11" s="2">
        <v>1.2412670766236366E-16</v>
      </c>
      <c r="F11" s="2">
        <v>0.96834123222748758</v>
      </c>
      <c r="G11" s="2">
        <v>1.4375119325217272E-3</v>
      </c>
      <c r="H11" s="2">
        <v>0.99696682464454933</v>
      </c>
      <c r="I11" s="2">
        <v>4.2389914265389362E-4</v>
      </c>
      <c r="J11" s="2">
        <v>0.99469194312796172</v>
      </c>
      <c r="K11" s="2">
        <v>1.5860853583586027E-3</v>
      </c>
      <c r="L11" s="2">
        <v>0.99507109004739269</v>
      </c>
      <c r="M11" s="2">
        <v>1.0383366019059038E-3</v>
      </c>
      <c r="N11" s="2" t="s">
        <v>16</v>
      </c>
      <c r="O11" s="6">
        <f>H11*100</f>
        <v>99.696682464454938</v>
      </c>
      <c r="P11" s="6">
        <f>I11*100</f>
        <v>4.2389914265389364E-2</v>
      </c>
      <c r="Q11" s="6">
        <f t="shared" si="0"/>
        <v>99.336492890995189</v>
      </c>
      <c r="R11" s="6">
        <f t="shared" si="1"/>
        <v>6.7024339448946854E-2</v>
      </c>
      <c r="S11" s="6">
        <f t="shared" si="2"/>
        <v>99.43127962085299</v>
      </c>
      <c r="T11" s="6">
        <f t="shared" si="3"/>
        <v>1.2412670766236365E-14</v>
      </c>
      <c r="U11" s="6">
        <f t="shared" si="4"/>
        <v>96.834123222748758</v>
      </c>
      <c r="V11" s="6">
        <f t="shared" si="5"/>
        <v>0.14375119325217273</v>
      </c>
      <c r="W11" s="6">
        <f t="shared" si="6"/>
        <v>99.507109004739263</v>
      </c>
      <c r="X11" s="6">
        <f t="shared" si="7"/>
        <v>0.10383366019059037</v>
      </c>
      <c r="Y11" s="6">
        <f t="shared" si="8"/>
        <v>99.469194312796176</v>
      </c>
      <c r="Z11" s="6">
        <f t="shared" si="9"/>
        <v>0.15860853583586026</v>
      </c>
    </row>
    <row r="12" spans="1:26" ht="26" x14ac:dyDescent="0.3">
      <c r="A12" s="2" t="s">
        <v>17</v>
      </c>
      <c r="B12" s="2">
        <v>0.97575757575757527</v>
      </c>
      <c r="C12" s="2">
        <v>2.8345889293743052E-3</v>
      </c>
      <c r="D12" s="2">
        <v>0.97181818181818114</v>
      </c>
      <c r="E12" s="2">
        <v>4.9792959773197849E-3</v>
      </c>
      <c r="F12" s="2">
        <v>0.97545454545454491</v>
      </c>
      <c r="G12" s="2">
        <v>6.7759635681789905E-4</v>
      </c>
      <c r="H12" s="2">
        <v>0.98696969696969639</v>
      </c>
      <c r="I12" s="2">
        <v>8.2988266288634704E-4</v>
      </c>
      <c r="J12" s="2">
        <v>0.97939393939393882</v>
      </c>
      <c r="K12" s="2">
        <v>8.2988266288689435E-4</v>
      </c>
      <c r="L12" s="2">
        <v>0.97515151515151488</v>
      </c>
      <c r="M12" s="2">
        <v>3.951031760728833E-3</v>
      </c>
      <c r="N12" s="2" t="s">
        <v>17</v>
      </c>
      <c r="O12" s="6">
        <f>H12*100</f>
        <v>98.696969696969632</v>
      </c>
      <c r="P12" s="6">
        <f>I12*100</f>
        <v>8.2988266288634704E-2</v>
      </c>
      <c r="Q12" s="6">
        <f t="shared" si="0"/>
        <v>97.575757575757521</v>
      </c>
      <c r="R12" s="6">
        <f t="shared" si="1"/>
        <v>0.28345889293743054</v>
      </c>
      <c r="S12" s="6">
        <f t="shared" si="2"/>
        <v>97.181818181818116</v>
      </c>
      <c r="T12" s="6">
        <f t="shared" si="3"/>
        <v>0.49792959773197848</v>
      </c>
      <c r="U12" s="6">
        <f t="shared" si="4"/>
        <v>97.54545454545449</v>
      </c>
      <c r="V12" s="6">
        <f t="shared" si="5"/>
        <v>6.7759635681789901E-2</v>
      </c>
      <c r="W12" s="6">
        <f t="shared" si="6"/>
        <v>97.515151515151487</v>
      </c>
      <c r="X12" s="6">
        <f t="shared" si="7"/>
        <v>0.39510317607288331</v>
      </c>
      <c r="Y12" s="6">
        <f t="shared" si="8"/>
        <v>97.939393939393881</v>
      </c>
      <c r="Z12" s="6">
        <f t="shared" si="9"/>
        <v>8.2988266288689438E-2</v>
      </c>
    </row>
    <row r="13" spans="1:26" ht="26" x14ac:dyDescent="0.3">
      <c r="A13" s="2" t="s">
        <v>8</v>
      </c>
      <c r="B13" s="2">
        <v>0.89058295964125522</v>
      </c>
      <c r="C13" s="2">
        <v>6.6725229327147043E-3</v>
      </c>
      <c r="D13" s="2">
        <v>0.89562780269058262</v>
      </c>
      <c r="E13" s="2">
        <v>3.5979386851749209E-3</v>
      </c>
      <c r="F13" s="2">
        <v>0.76569506726457404</v>
      </c>
      <c r="G13" s="2">
        <v>0</v>
      </c>
      <c r="H13" s="2">
        <v>0.90313901345291436</v>
      </c>
      <c r="I13" s="2">
        <v>3.9117368435801665E-3</v>
      </c>
      <c r="J13" s="2">
        <v>0.91356502242152415</v>
      </c>
      <c r="K13" s="2">
        <v>2.1491355955918106E-3</v>
      </c>
      <c r="L13" s="2">
        <v>0.90112107623318316</v>
      </c>
      <c r="M13" s="2">
        <v>4.4948027346926149E-3</v>
      </c>
      <c r="N13" s="2" t="s">
        <v>8</v>
      </c>
      <c r="O13" s="6">
        <f>H13*100</f>
        <v>90.313901345291441</v>
      </c>
      <c r="P13" s="6">
        <f>I13*100</f>
        <v>0.39117368435801664</v>
      </c>
      <c r="Q13" s="6">
        <f t="shared" si="0"/>
        <v>89.05829596412552</v>
      </c>
      <c r="R13" s="6">
        <f t="shared" si="1"/>
        <v>0.6672522932714704</v>
      </c>
      <c r="S13" s="6">
        <f t="shared" si="2"/>
        <v>89.562780269058266</v>
      </c>
      <c r="T13" s="6">
        <f t="shared" si="3"/>
        <v>0.35979386851749207</v>
      </c>
      <c r="U13" s="6">
        <f t="shared" si="4"/>
        <v>76.569506726457405</v>
      </c>
      <c r="V13" s="6">
        <f t="shared" si="5"/>
        <v>0</v>
      </c>
      <c r="W13" s="6">
        <f t="shared" si="6"/>
        <v>90.112107623318309</v>
      </c>
      <c r="X13" s="6">
        <f t="shared" si="7"/>
        <v>0.4494802734692615</v>
      </c>
      <c r="Y13" s="6">
        <f t="shared" si="8"/>
        <v>91.356502242152416</v>
      </c>
      <c r="Z13" s="6">
        <f t="shared" si="9"/>
        <v>0.21491355955918107</v>
      </c>
    </row>
    <row r="14" spans="1:26" ht="26" x14ac:dyDescent="0.3">
      <c r="A14" s="2" t="s">
        <v>15</v>
      </c>
      <c r="B14" s="2">
        <v>0.99937304075235078</v>
      </c>
      <c r="C14" s="2">
        <v>9.7744445840575644E-5</v>
      </c>
      <c r="D14" s="2">
        <v>0.99932079414838015</v>
      </c>
      <c r="E14" s="2">
        <v>3.5048087421612502E-4</v>
      </c>
      <c r="F14" s="2">
        <v>0.99885057471264305</v>
      </c>
      <c r="G14" s="2">
        <v>0</v>
      </c>
      <c r="H14" s="2">
        <v>0.87273772204806632</v>
      </c>
      <c r="I14" s="2">
        <v>0.11584017897266013</v>
      </c>
      <c r="J14" s="2">
        <v>0.99968652037617522</v>
      </c>
      <c r="K14" s="2">
        <v>8.2609134278273662E-5</v>
      </c>
      <c r="L14" s="2">
        <v>0.99979101358411671</v>
      </c>
      <c r="M14" s="2">
        <v>3.6943927961521469E-5</v>
      </c>
      <c r="N14" s="2" t="s">
        <v>15</v>
      </c>
      <c r="O14" s="6">
        <f>H14*100</f>
        <v>87.273772204806633</v>
      </c>
      <c r="P14" s="6">
        <f>I14*100</f>
        <v>11.584017897266014</v>
      </c>
      <c r="Q14" s="6">
        <f t="shared" si="0"/>
        <v>99.937304075235076</v>
      </c>
      <c r="R14" s="6">
        <f t="shared" si="1"/>
        <v>9.7744445840575647E-3</v>
      </c>
      <c r="S14" s="6">
        <f t="shared" si="2"/>
        <v>99.932079414838014</v>
      </c>
      <c r="T14" s="6">
        <f t="shared" si="3"/>
        <v>3.50480874216125E-2</v>
      </c>
      <c r="U14" s="6">
        <f t="shared" si="4"/>
        <v>99.885057471264304</v>
      </c>
      <c r="V14" s="6">
        <f t="shared" si="5"/>
        <v>0</v>
      </c>
      <c r="W14" s="6">
        <f t="shared" si="6"/>
        <v>99.979101358411668</v>
      </c>
      <c r="X14" s="6">
        <f t="shared" si="7"/>
        <v>3.6943927961521467E-3</v>
      </c>
      <c r="Y14" s="6">
        <f t="shared" si="8"/>
        <v>99.968652037617517</v>
      </c>
      <c r="Z14" s="6">
        <f t="shared" si="9"/>
        <v>8.2609134278273655E-3</v>
      </c>
    </row>
    <row r="15" spans="1:26" ht="26" x14ac:dyDescent="0.3">
      <c r="A15" s="2" t="s">
        <v>18</v>
      </c>
      <c r="B15" s="2">
        <v>0.87241379310344791</v>
      </c>
      <c r="C15" s="2">
        <v>1.1240004146901078E-2</v>
      </c>
      <c r="D15" s="2">
        <v>0.88448275862068937</v>
      </c>
      <c r="E15" s="2">
        <v>2.2480008293802138E-2</v>
      </c>
      <c r="F15" s="2">
        <v>0.83620689655172353</v>
      </c>
      <c r="G15" s="2">
        <v>6.9234389673314564E-2</v>
      </c>
      <c r="H15" s="2">
        <v>0.87931034482758563</v>
      </c>
      <c r="I15" s="2">
        <v>8.6206896551724865E-3</v>
      </c>
      <c r="J15" s="2">
        <v>0.89655172413793083</v>
      </c>
      <c r="K15" s="2">
        <v>2.9234180961746938E-2</v>
      </c>
      <c r="L15" s="2">
        <v>0.88448275862068937</v>
      </c>
      <c r="M15" s="2">
        <v>2.6289570141339234E-2</v>
      </c>
      <c r="N15" s="2" t="s">
        <v>18</v>
      </c>
      <c r="O15" s="6">
        <f>H15*100</f>
        <v>87.931034482758562</v>
      </c>
      <c r="P15" s="6">
        <f>I15*100</f>
        <v>0.86206896551724865</v>
      </c>
      <c r="Q15" s="6">
        <f t="shared" si="0"/>
        <v>87.241379310344797</v>
      </c>
      <c r="R15" s="6">
        <f t="shared" si="1"/>
        <v>1.1240004146901077</v>
      </c>
      <c r="S15" s="6">
        <f t="shared" si="2"/>
        <v>88.44827586206894</v>
      </c>
      <c r="T15" s="6">
        <f t="shared" si="3"/>
        <v>2.2480008293802136</v>
      </c>
      <c r="U15" s="6">
        <f t="shared" si="4"/>
        <v>83.620689655172356</v>
      </c>
      <c r="V15" s="6">
        <f t="shared" si="5"/>
        <v>6.9234389673314567</v>
      </c>
      <c r="W15" s="6">
        <f t="shared" si="6"/>
        <v>88.44827586206894</v>
      </c>
      <c r="X15" s="6">
        <f t="shared" si="7"/>
        <v>2.6289570141339236</v>
      </c>
      <c r="Y15" s="6">
        <f t="shared" si="8"/>
        <v>89.655172413793082</v>
      </c>
      <c r="Z15" s="6">
        <f t="shared" si="9"/>
        <v>2.9234180961746938</v>
      </c>
    </row>
    <row r="16" spans="1:26" ht="26" x14ac:dyDescent="0.3">
      <c r="A16" s="2" t="s">
        <v>10</v>
      </c>
      <c r="B16" s="2">
        <v>0.94997043169721995</v>
      </c>
      <c r="C16" s="2">
        <v>6.1114184188120401E-3</v>
      </c>
      <c r="D16" s="2">
        <v>0.94405677114133602</v>
      </c>
      <c r="E16" s="2">
        <v>7.4872641208833498E-3</v>
      </c>
      <c r="F16" s="2">
        <v>0.91306918982850349</v>
      </c>
      <c r="G16" s="2">
        <v>1.1827321111768929E-3</v>
      </c>
      <c r="H16" s="2">
        <v>0.95422826729745647</v>
      </c>
      <c r="I16" s="2">
        <v>2.1157355198104222E-3</v>
      </c>
      <c r="J16" s="2">
        <v>0.95068007096392615</v>
      </c>
      <c r="K16" s="2">
        <v>1.3614268992573056E-3</v>
      </c>
      <c r="L16" s="2">
        <v>0.95150798344175003</v>
      </c>
      <c r="M16" s="2">
        <v>2.0054198649096517E-3</v>
      </c>
      <c r="N16" s="2" t="s">
        <v>10</v>
      </c>
      <c r="O16" s="6">
        <f>H16*100</f>
        <v>95.422826729745651</v>
      </c>
      <c r="P16" s="6">
        <f>I16*100</f>
        <v>0.21157355198104222</v>
      </c>
      <c r="Q16" s="6">
        <f t="shared" si="0"/>
        <v>94.997043169721991</v>
      </c>
      <c r="R16" s="6">
        <f t="shared" si="1"/>
        <v>0.61114184188120402</v>
      </c>
      <c r="S16" s="6">
        <f t="shared" si="2"/>
        <v>94.405677114133596</v>
      </c>
      <c r="T16" s="6">
        <f t="shared" si="3"/>
        <v>0.74872641208833501</v>
      </c>
      <c r="U16" s="6">
        <f t="shared" si="4"/>
        <v>91.306918982850348</v>
      </c>
      <c r="V16" s="6">
        <f t="shared" si="5"/>
        <v>0.11827321111768929</v>
      </c>
      <c r="W16" s="6">
        <f t="shared" si="6"/>
        <v>95.150798344175001</v>
      </c>
      <c r="X16" s="6">
        <f t="shared" si="7"/>
        <v>0.20054198649096516</v>
      </c>
      <c r="Y16" s="6">
        <f t="shared" si="8"/>
        <v>95.06800709639262</v>
      </c>
      <c r="Z16" s="6">
        <f t="shared" si="9"/>
        <v>0.13614268992573056</v>
      </c>
    </row>
    <row r="23" spans="6:6" ht="26" x14ac:dyDescent="0.3">
      <c r="F23" s="2">
        <v>0.85087719298245568</v>
      </c>
    </row>
    <row r="24" spans="6:6" ht="26" x14ac:dyDescent="0.3">
      <c r="F24" s="2">
        <v>0.85429999999999995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25EB4-8E5F-3A4E-B91E-105C10D22442}">
  <dimension ref="A1:W16"/>
  <sheetViews>
    <sheetView workbookViewId="0">
      <selection activeCell="V15" sqref="V15"/>
    </sheetView>
  </sheetViews>
  <sheetFormatPr baseColWidth="10" defaultRowHeight="16" x14ac:dyDescent="0.2"/>
  <sheetData>
    <row r="1" spans="1:23" x14ac:dyDescent="0.2">
      <c r="A1" t="s">
        <v>0</v>
      </c>
      <c r="B1" t="s">
        <v>374</v>
      </c>
      <c r="C1" t="s">
        <v>375</v>
      </c>
      <c r="D1" t="s">
        <v>376</v>
      </c>
      <c r="E1" t="s">
        <v>377</v>
      </c>
      <c r="F1" t="s">
        <v>378</v>
      </c>
      <c r="G1" t="s">
        <v>379</v>
      </c>
      <c r="H1" t="s">
        <v>380</v>
      </c>
      <c r="I1" t="s">
        <v>381</v>
      </c>
      <c r="J1" t="s">
        <v>382</v>
      </c>
      <c r="K1" t="s">
        <v>383</v>
      </c>
      <c r="L1" t="s">
        <v>384</v>
      </c>
      <c r="M1" t="s">
        <v>385</v>
      </c>
      <c r="N1" t="s">
        <v>386</v>
      </c>
      <c r="O1" t="s">
        <v>387</v>
      </c>
      <c r="P1" t="s">
        <v>388</v>
      </c>
      <c r="Q1" t="s">
        <v>389</v>
      </c>
      <c r="R1" t="s">
        <v>390</v>
      </c>
      <c r="S1" t="s">
        <v>391</v>
      </c>
      <c r="T1" t="s">
        <v>392</v>
      </c>
      <c r="U1" t="s">
        <v>393</v>
      </c>
      <c r="V1" t="s">
        <v>372</v>
      </c>
      <c r="W1" t="s">
        <v>373</v>
      </c>
    </row>
    <row r="2" spans="1:23" x14ac:dyDescent="0.2">
      <c r="A2" t="s">
        <v>20</v>
      </c>
      <c r="B2">
        <v>0.88744599999999996</v>
      </c>
      <c r="C2">
        <v>0.85087719298245601</v>
      </c>
      <c r="D2">
        <v>507</v>
      </c>
      <c r="E2">
        <v>508</v>
      </c>
      <c r="F2">
        <v>0.88744599999999996</v>
      </c>
      <c r="G2">
        <v>0.81140350877192902</v>
      </c>
      <c r="H2">
        <v>457</v>
      </c>
      <c r="I2">
        <v>458</v>
      </c>
      <c r="J2">
        <v>0.88311700000000004</v>
      </c>
      <c r="K2">
        <v>0.820175438596491</v>
      </c>
      <c r="L2">
        <v>499</v>
      </c>
      <c r="M2">
        <v>500</v>
      </c>
      <c r="N2">
        <v>0.88528099999999998</v>
      </c>
      <c r="O2">
        <v>0.88157894736842102</v>
      </c>
      <c r="P2">
        <v>458</v>
      </c>
      <c r="Q2">
        <v>458</v>
      </c>
      <c r="R2">
        <v>0.88961000000000001</v>
      </c>
      <c r="S2">
        <v>0.87280701754385903</v>
      </c>
      <c r="T2">
        <v>620</v>
      </c>
      <c r="U2">
        <v>621</v>
      </c>
      <c r="V2">
        <f>AVERAGE(C2,G2,K2,O2,S2)</f>
        <v>0.8473684210526311</v>
      </c>
      <c r="W2">
        <f>STDEV(C2,G2,K2,O2,S2)</f>
        <v>3.1075420322663916E-2</v>
      </c>
    </row>
    <row r="3" spans="1:23" x14ac:dyDescent="0.2">
      <c r="A3" t="s">
        <v>11</v>
      </c>
      <c r="B3">
        <v>0.80039899999999997</v>
      </c>
      <c r="C3">
        <v>0.76113360323886603</v>
      </c>
      <c r="D3">
        <v>671</v>
      </c>
      <c r="E3">
        <v>672</v>
      </c>
      <c r="F3">
        <v>0.81037899999999996</v>
      </c>
      <c r="G3">
        <v>0.74089068825910898</v>
      </c>
      <c r="H3">
        <v>686</v>
      </c>
      <c r="I3">
        <v>687</v>
      </c>
      <c r="J3">
        <v>0.80638699999999996</v>
      </c>
      <c r="K3">
        <v>0.748987854251012</v>
      </c>
      <c r="L3">
        <v>662</v>
      </c>
      <c r="M3">
        <v>663</v>
      </c>
      <c r="N3">
        <v>0.80838299999999996</v>
      </c>
      <c r="O3">
        <v>0.74089068825910898</v>
      </c>
      <c r="P3">
        <v>645</v>
      </c>
      <c r="Q3">
        <v>646</v>
      </c>
      <c r="R3">
        <v>0.80838299999999996</v>
      </c>
      <c r="S3">
        <v>0.74493927125505999</v>
      </c>
      <c r="T3">
        <v>734</v>
      </c>
      <c r="U3">
        <v>735</v>
      </c>
      <c r="V3">
        <f t="shared" ref="V3:V16" si="0">AVERAGE(C3,G3,K3,O3,S3)</f>
        <v>0.74736842105263135</v>
      </c>
      <c r="W3">
        <f t="shared" ref="W3:W16" si="1">STDEV(C3,G3,K3,O3,S3)</f>
        <v>8.3953203859626659E-3</v>
      </c>
    </row>
    <row r="4" spans="1:23" x14ac:dyDescent="0.2">
      <c r="A4" t="s">
        <v>19</v>
      </c>
      <c r="B4">
        <v>0.76439800000000002</v>
      </c>
      <c r="C4">
        <v>0.72631578947368403</v>
      </c>
      <c r="D4">
        <v>746</v>
      </c>
      <c r="E4">
        <v>747</v>
      </c>
      <c r="F4">
        <v>0.76963400000000004</v>
      </c>
      <c r="G4">
        <v>0.72631578947368403</v>
      </c>
      <c r="H4">
        <v>735</v>
      </c>
      <c r="I4">
        <v>735</v>
      </c>
      <c r="J4">
        <v>0.76963400000000004</v>
      </c>
      <c r="K4">
        <v>0.72631578947368403</v>
      </c>
      <c r="L4">
        <v>810</v>
      </c>
      <c r="M4">
        <v>811</v>
      </c>
      <c r="N4">
        <v>0.76439800000000002</v>
      </c>
      <c r="O4">
        <v>0.71578947368420998</v>
      </c>
      <c r="P4">
        <v>776</v>
      </c>
      <c r="Q4">
        <v>777</v>
      </c>
      <c r="R4">
        <v>0.76963400000000004</v>
      </c>
      <c r="S4">
        <v>0.72631578947368403</v>
      </c>
      <c r="T4">
        <v>715</v>
      </c>
      <c r="U4">
        <v>716</v>
      </c>
      <c r="V4">
        <f t="shared" si="0"/>
        <v>0.72421052631578919</v>
      </c>
      <c r="W4">
        <f t="shared" si="1"/>
        <v>4.7075115315786684E-3</v>
      </c>
    </row>
    <row r="5" spans="1:23" x14ac:dyDescent="0.2">
      <c r="A5" t="s">
        <v>9</v>
      </c>
      <c r="B5">
        <v>0.97925700000000004</v>
      </c>
      <c r="C5">
        <v>0.98073555166374704</v>
      </c>
      <c r="D5">
        <v>548</v>
      </c>
      <c r="E5">
        <v>549</v>
      </c>
      <c r="F5">
        <v>0.97839200000000004</v>
      </c>
      <c r="G5">
        <v>0.984238178633975</v>
      </c>
      <c r="H5">
        <v>564</v>
      </c>
      <c r="I5">
        <v>565</v>
      </c>
      <c r="J5">
        <v>0.97925700000000004</v>
      </c>
      <c r="K5">
        <v>0.984238178633975</v>
      </c>
      <c r="L5">
        <v>550</v>
      </c>
      <c r="M5">
        <v>551</v>
      </c>
      <c r="N5">
        <v>0.97925700000000004</v>
      </c>
      <c r="O5">
        <v>0.984238178633975</v>
      </c>
      <c r="P5">
        <v>560</v>
      </c>
      <c r="Q5">
        <v>561</v>
      </c>
      <c r="R5">
        <v>0.98012100000000002</v>
      </c>
      <c r="S5">
        <v>0.978984238178634</v>
      </c>
      <c r="T5">
        <v>594</v>
      </c>
      <c r="U5">
        <v>595</v>
      </c>
      <c r="V5">
        <f t="shared" si="0"/>
        <v>0.9824868651488613</v>
      </c>
      <c r="W5">
        <f t="shared" si="1"/>
        <v>2.47673128261475E-3</v>
      </c>
    </row>
    <row r="6" spans="1:23" x14ac:dyDescent="0.2">
      <c r="A6" t="s">
        <v>12</v>
      </c>
      <c r="B6">
        <v>0.77313399999999999</v>
      </c>
      <c r="C6">
        <v>0.74545454545454504</v>
      </c>
      <c r="D6">
        <v>434</v>
      </c>
      <c r="E6">
        <v>435</v>
      </c>
      <c r="F6">
        <v>0.76417900000000005</v>
      </c>
      <c r="G6">
        <v>0.76969696969696899</v>
      </c>
      <c r="H6">
        <v>378</v>
      </c>
      <c r="I6">
        <v>379</v>
      </c>
      <c r="J6">
        <v>0.76716399999999996</v>
      </c>
      <c r="K6">
        <v>0.76969696969696899</v>
      </c>
      <c r="L6">
        <v>358</v>
      </c>
      <c r="M6">
        <v>359</v>
      </c>
      <c r="N6">
        <v>0.76567200000000002</v>
      </c>
      <c r="O6">
        <v>0.76666666666666605</v>
      </c>
      <c r="P6">
        <v>363</v>
      </c>
      <c r="Q6">
        <v>364</v>
      </c>
      <c r="R6">
        <v>0.76865700000000003</v>
      </c>
      <c r="S6">
        <v>0.76060606060605995</v>
      </c>
      <c r="T6">
        <v>373</v>
      </c>
      <c r="U6">
        <v>374</v>
      </c>
      <c r="V6">
        <f t="shared" si="0"/>
        <v>0.76242424242424178</v>
      </c>
      <c r="W6">
        <f t="shared" si="1"/>
        <v>1.0186506856952379E-2</v>
      </c>
    </row>
    <row r="7" spans="1:23" x14ac:dyDescent="0.2">
      <c r="A7" t="s">
        <v>13</v>
      </c>
      <c r="B7">
        <v>0.770428</v>
      </c>
      <c r="C7">
        <v>0.74015748031495998</v>
      </c>
      <c r="D7">
        <v>590</v>
      </c>
      <c r="E7">
        <v>591</v>
      </c>
      <c r="F7">
        <v>0.77820999999999996</v>
      </c>
      <c r="G7">
        <v>0.74803149606299202</v>
      </c>
      <c r="H7">
        <v>625</v>
      </c>
      <c r="I7">
        <v>626</v>
      </c>
      <c r="J7">
        <v>0.772374</v>
      </c>
      <c r="K7">
        <v>0.74803149606299202</v>
      </c>
      <c r="L7">
        <v>543</v>
      </c>
      <c r="M7">
        <v>544</v>
      </c>
      <c r="N7">
        <v>0.77431899999999998</v>
      </c>
      <c r="O7">
        <v>0.76771653543306995</v>
      </c>
      <c r="P7">
        <v>644</v>
      </c>
      <c r="Q7">
        <v>645</v>
      </c>
      <c r="R7">
        <v>0.77431899999999998</v>
      </c>
      <c r="S7">
        <v>0.74803149606299202</v>
      </c>
      <c r="T7">
        <v>725</v>
      </c>
      <c r="U7">
        <v>726</v>
      </c>
      <c r="V7">
        <f t="shared" si="0"/>
        <v>0.7503937007874012</v>
      </c>
      <c r="W7">
        <f t="shared" si="1"/>
        <v>1.0266460480633885E-2</v>
      </c>
    </row>
    <row r="8" spans="1:23" x14ac:dyDescent="0.2">
      <c r="A8" t="s">
        <v>7</v>
      </c>
      <c r="B8">
        <v>0.99014800000000003</v>
      </c>
      <c r="C8">
        <v>0.99750000000000005</v>
      </c>
      <c r="D8">
        <v>71</v>
      </c>
      <c r="E8">
        <v>72</v>
      </c>
      <c r="F8">
        <v>0.993842</v>
      </c>
      <c r="G8">
        <v>0.98750000000000004</v>
      </c>
      <c r="H8">
        <v>74</v>
      </c>
      <c r="I8">
        <v>75</v>
      </c>
      <c r="J8">
        <v>0.98522200000000004</v>
      </c>
      <c r="K8">
        <v>0.99</v>
      </c>
      <c r="L8">
        <v>78</v>
      </c>
      <c r="M8">
        <v>78</v>
      </c>
      <c r="N8">
        <v>0.98399000000000003</v>
      </c>
      <c r="O8">
        <v>0.98499999999999999</v>
      </c>
      <c r="P8">
        <v>70</v>
      </c>
      <c r="Q8">
        <v>71</v>
      </c>
      <c r="R8">
        <v>0.98891600000000002</v>
      </c>
      <c r="S8">
        <v>0.995</v>
      </c>
      <c r="T8">
        <v>70</v>
      </c>
      <c r="U8">
        <v>71</v>
      </c>
      <c r="V8">
        <f t="shared" si="0"/>
        <v>0.99099999999999999</v>
      </c>
      <c r="W8">
        <f t="shared" si="1"/>
        <v>5.1841103383319428E-3</v>
      </c>
    </row>
    <row r="9" spans="1:23" x14ac:dyDescent="0.2">
      <c r="A9" t="s">
        <v>24</v>
      </c>
      <c r="B9">
        <v>0.86146299999999998</v>
      </c>
      <c r="C9">
        <v>0.86708133324318803</v>
      </c>
      <c r="D9">
        <v>45</v>
      </c>
      <c r="E9">
        <v>46</v>
      </c>
      <c r="F9">
        <v>0.86146299999999998</v>
      </c>
      <c r="G9">
        <v>0.86917720235278195</v>
      </c>
      <c r="H9">
        <v>49</v>
      </c>
      <c r="I9">
        <v>50</v>
      </c>
      <c r="J9">
        <v>0.86146299999999998</v>
      </c>
      <c r="K9">
        <v>0.87154350618619403</v>
      </c>
      <c r="L9">
        <v>53</v>
      </c>
      <c r="M9">
        <v>54</v>
      </c>
      <c r="N9">
        <v>0.86146299999999998</v>
      </c>
      <c r="O9">
        <v>0.86931241971469098</v>
      </c>
      <c r="P9">
        <v>45</v>
      </c>
      <c r="Q9">
        <v>46</v>
      </c>
      <c r="R9">
        <v>0.86146299999999998</v>
      </c>
      <c r="S9">
        <v>0.86654046379555105</v>
      </c>
      <c r="T9">
        <v>51</v>
      </c>
      <c r="U9">
        <v>52</v>
      </c>
      <c r="V9">
        <f t="shared" si="0"/>
        <v>0.86873098505848123</v>
      </c>
      <c r="W9">
        <f t="shared" si="1"/>
        <v>1.9979480562601613E-3</v>
      </c>
    </row>
    <row r="10" spans="1:23" x14ac:dyDescent="0.2">
      <c r="A10" t="s">
        <v>14</v>
      </c>
      <c r="B10">
        <v>0.87898100000000001</v>
      </c>
      <c r="C10">
        <v>0.83620689655172398</v>
      </c>
      <c r="D10">
        <v>283</v>
      </c>
      <c r="E10">
        <v>284</v>
      </c>
      <c r="F10">
        <v>0.87685800000000003</v>
      </c>
      <c r="G10">
        <v>0.84051724137931005</v>
      </c>
      <c r="H10">
        <v>276</v>
      </c>
      <c r="I10">
        <v>277</v>
      </c>
      <c r="J10">
        <v>0.87685800000000003</v>
      </c>
      <c r="K10">
        <v>0.84482758620689602</v>
      </c>
      <c r="L10">
        <v>279</v>
      </c>
      <c r="M10">
        <v>280</v>
      </c>
      <c r="N10">
        <v>0.87898100000000001</v>
      </c>
      <c r="O10">
        <v>0.83908045977011403</v>
      </c>
      <c r="P10">
        <v>298</v>
      </c>
      <c r="Q10">
        <v>299</v>
      </c>
      <c r="R10">
        <v>0.87544200000000005</v>
      </c>
      <c r="S10">
        <v>0.84051724137931005</v>
      </c>
      <c r="T10">
        <v>291</v>
      </c>
      <c r="U10">
        <v>292</v>
      </c>
      <c r="V10">
        <f t="shared" si="0"/>
        <v>0.84022988505747098</v>
      </c>
      <c r="W10">
        <f t="shared" si="1"/>
        <v>3.1148683029710179E-3</v>
      </c>
    </row>
    <row r="11" spans="1:23" x14ac:dyDescent="0.2">
      <c r="A11" t="s">
        <v>16</v>
      </c>
      <c r="B11">
        <v>0.99486200000000002</v>
      </c>
      <c r="C11">
        <v>0.99431279620852997</v>
      </c>
      <c r="D11">
        <v>272</v>
      </c>
      <c r="E11">
        <v>273</v>
      </c>
      <c r="F11">
        <v>0.99486200000000002</v>
      </c>
      <c r="G11">
        <v>0.99526066350710896</v>
      </c>
      <c r="H11">
        <v>265</v>
      </c>
      <c r="I11">
        <v>266</v>
      </c>
      <c r="J11">
        <v>0.99486200000000002</v>
      </c>
      <c r="K11">
        <v>0.99336492890995198</v>
      </c>
      <c r="L11">
        <v>287</v>
      </c>
      <c r="M11">
        <v>288</v>
      </c>
      <c r="N11">
        <v>0.99486200000000002</v>
      </c>
      <c r="O11">
        <v>0.99336492890995198</v>
      </c>
      <c r="P11">
        <v>284</v>
      </c>
      <c r="Q11">
        <v>285</v>
      </c>
      <c r="R11">
        <v>0.99439500000000003</v>
      </c>
      <c r="S11">
        <v>0.99715639810426504</v>
      </c>
      <c r="T11">
        <v>288</v>
      </c>
      <c r="U11">
        <v>289</v>
      </c>
      <c r="V11">
        <f t="shared" si="0"/>
        <v>0.99469194312796172</v>
      </c>
      <c r="W11">
        <f t="shared" si="1"/>
        <v>1.5860853583586027E-3</v>
      </c>
    </row>
    <row r="12" spans="1:23" x14ac:dyDescent="0.2">
      <c r="A12" t="s">
        <v>17</v>
      </c>
      <c r="B12">
        <v>0.97462700000000002</v>
      </c>
      <c r="C12">
        <v>0.97878787878787799</v>
      </c>
      <c r="D12">
        <v>30</v>
      </c>
      <c r="E12">
        <v>31</v>
      </c>
      <c r="F12">
        <v>0.97462700000000002</v>
      </c>
      <c r="G12">
        <v>0.97878787878787799</v>
      </c>
      <c r="H12">
        <v>29</v>
      </c>
      <c r="I12">
        <v>30</v>
      </c>
      <c r="J12">
        <v>0.97462700000000002</v>
      </c>
      <c r="K12">
        <v>0.98030303030303001</v>
      </c>
      <c r="L12">
        <v>27</v>
      </c>
      <c r="M12">
        <v>28</v>
      </c>
      <c r="N12">
        <v>0.97462700000000002</v>
      </c>
      <c r="O12">
        <v>0.97878787878787799</v>
      </c>
      <c r="P12">
        <v>30</v>
      </c>
      <c r="Q12">
        <v>31</v>
      </c>
      <c r="R12">
        <v>0.97462700000000002</v>
      </c>
      <c r="S12">
        <v>0.98030303030303001</v>
      </c>
      <c r="T12">
        <v>30</v>
      </c>
      <c r="U12">
        <v>31</v>
      </c>
      <c r="V12">
        <f t="shared" si="0"/>
        <v>0.97939393939393882</v>
      </c>
      <c r="W12">
        <f t="shared" si="1"/>
        <v>8.2988266288689435E-4</v>
      </c>
    </row>
    <row r="13" spans="1:23" x14ac:dyDescent="0.2">
      <c r="A13" t="s">
        <v>8</v>
      </c>
      <c r="B13">
        <v>0.90856400000000004</v>
      </c>
      <c r="C13">
        <v>0.91255605381165905</v>
      </c>
      <c r="D13">
        <v>150</v>
      </c>
      <c r="E13">
        <v>151</v>
      </c>
      <c r="F13">
        <v>0.90663000000000005</v>
      </c>
      <c r="G13">
        <v>0.91647982062780198</v>
      </c>
      <c r="H13">
        <v>147</v>
      </c>
      <c r="I13">
        <v>148</v>
      </c>
      <c r="J13">
        <v>0.90690599999999999</v>
      </c>
      <c r="K13">
        <v>0.91311659192825101</v>
      </c>
      <c r="L13">
        <v>149</v>
      </c>
      <c r="M13">
        <v>150</v>
      </c>
      <c r="N13">
        <v>0.90663000000000005</v>
      </c>
      <c r="O13">
        <v>0.91087443946188296</v>
      </c>
      <c r="P13">
        <v>149</v>
      </c>
      <c r="Q13">
        <v>150</v>
      </c>
      <c r="R13">
        <v>0.90883999999999998</v>
      </c>
      <c r="S13">
        <v>0.91479820627802599</v>
      </c>
      <c r="T13">
        <v>151</v>
      </c>
      <c r="U13">
        <v>152</v>
      </c>
      <c r="V13">
        <f t="shared" si="0"/>
        <v>0.91356502242152415</v>
      </c>
      <c r="W13">
        <f t="shared" si="1"/>
        <v>2.1491355955918106E-3</v>
      </c>
    </row>
    <row r="14" spans="1:23" x14ac:dyDescent="0.2">
      <c r="A14" t="s">
        <v>15</v>
      </c>
      <c r="B14">
        <v>0.99979399999999996</v>
      </c>
      <c r="C14">
        <v>0.99963427377220404</v>
      </c>
      <c r="D14">
        <v>48</v>
      </c>
      <c r="E14">
        <v>49</v>
      </c>
      <c r="F14">
        <v>0.99979399999999996</v>
      </c>
      <c r="G14">
        <v>0.99979101358411704</v>
      </c>
      <c r="H14">
        <v>56</v>
      </c>
      <c r="I14">
        <v>57</v>
      </c>
      <c r="J14">
        <v>0.99976799999999999</v>
      </c>
      <c r="K14">
        <v>0.99973876698014597</v>
      </c>
      <c r="L14">
        <v>47</v>
      </c>
      <c r="M14">
        <v>50</v>
      </c>
      <c r="N14">
        <v>0.99976799999999999</v>
      </c>
      <c r="O14">
        <v>0.99958202716823397</v>
      </c>
      <c r="P14">
        <v>53</v>
      </c>
      <c r="Q14">
        <v>54</v>
      </c>
      <c r="R14">
        <v>0.99976799999999999</v>
      </c>
      <c r="S14">
        <v>0.999686520376175</v>
      </c>
      <c r="T14">
        <v>52</v>
      </c>
      <c r="U14">
        <v>53</v>
      </c>
      <c r="V14">
        <f t="shared" si="0"/>
        <v>0.99968652037617522</v>
      </c>
      <c r="W14">
        <f t="shared" si="1"/>
        <v>8.2609134278273662E-5</v>
      </c>
    </row>
    <row r="15" spans="1:23" x14ac:dyDescent="0.2">
      <c r="A15" t="s">
        <v>18</v>
      </c>
      <c r="B15">
        <v>0.89270400000000005</v>
      </c>
      <c r="C15">
        <v>0.89655172413793105</v>
      </c>
      <c r="D15">
        <v>564</v>
      </c>
      <c r="E15">
        <v>565</v>
      </c>
      <c r="F15">
        <v>0.89699600000000002</v>
      </c>
      <c r="G15">
        <v>0.93965517241379304</v>
      </c>
      <c r="H15">
        <v>716</v>
      </c>
      <c r="I15">
        <v>717</v>
      </c>
      <c r="J15">
        <v>0.88841199999999998</v>
      </c>
      <c r="K15">
        <v>0.87931034482758597</v>
      </c>
      <c r="L15">
        <v>648</v>
      </c>
      <c r="M15">
        <v>649</v>
      </c>
      <c r="N15">
        <v>0.88841199999999998</v>
      </c>
      <c r="O15">
        <v>0.90517241379310298</v>
      </c>
      <c r="P15">
        <v>537</v>
      </c>
      <c r="Q15">
        <v>538</v>
      </c>
      <c r="R15">
        <v>0.89699600000000002</v>
      </c>
      <c r="S15">
        <v>0.86206896551724099</v>
      </c>
      <c r="T15">
        <v>578</v>
      </c>
      <c r="U15">
        <v>579</v>
      </c>
      <c r="V15">
        <f t="shared" si="0"/>
        <v>0.89655172413793083</v>
      </c>
      <c r="W15">
        <f t="shared" si="1"/>
        <v>2.9234180961746938E-2</v>
      </c>
    </row>
    <row r="16" spans="1:23" x14ac:dyDescent="0.2">
      <c r="A16" t="s">
        <v>10</v>
      </c>
      <c r="B16">
        <v>0.94552899999999995</v>
      </c>
      <c r="C16">
        <v>0.95150798344175003</v>
      </c>
      <c r="D16">
        <v>84</v>
      </c>
      <c r="E16">
        <v>85</v>
      </c>
      <c r="F16">
        <v>0.94494599999999995</v>
      </c>
      <c r="G16">
        <v>0.95209934949733799</v>
      </c>
      <c r="H16">
        <v>69</v>
      </c>
      <c r="I16">
        <v>70</v>
      </c>
      <c r="J16">
        <v>0.94378099999999998</v>
      </c>
      <c r="K16">
        <v>0.950325251330573</v>
      </c>
      <c r="L16">
        <v>76</v>
      </c>
      <c r="M16">
        <v>77</v>
      </c>
      <c r="N16">
        <v>0.94378099999999998</v>
      </c>
      <c r="O16">
        <v>0.948551153163808</v>
      </c>
      <c r="P16">
        <v>89</v>
      </c>
      <c r="Q16">
        <v>90</v>
      </c>
      <c r="R16">
        <v>0.94378099999999998</v>
      </c>
      <c r="S16">
        <v>0.95091661738616196</v>
      </c>
      <c r="T16">
        <v>77</v>
      </c>
      <c r="U16">
        <v>78</v>
      </c>
      <c r="V16">
        <f t="shared" si="0"/>
        <v>0.95068007096392615</v>
      </c>
      <c r="W16">
        <f t="shared" si="1"/>
        <v>1.3614268992573056E-3</v>
      </c>
    </row>
  </sheetData>
  <sortState xmlns:xlrd2="http://schemas.microsoft.com/office/spreadsheetml/2017/richdata2" ref="A2:W16">
    <sortCondition ref="A2:A16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A83E-833F-A342-813E-368C2D982332}">
  <dimension ref="A1:W16"/>
  <sheetViews>
    <sheetView topLeftCell="C1" workbookViewId="0">
      <selection activeCell="U16" sqref="U16"/>
    </sheetView>
  </sheetViews>
  <sheetFormatPr baseColWidth="10" defaultRowHeight="16" x14ac:dyDescent="0.2"/>
  <sheetData>
    <row r="1" spans="1:23" x14ac:dyDescent="0.2">
      <c r="A1" t="s">
        <v>0</v>
      </c>
      <c r="B1" t="s">
        <v>350</v>
      </c>
      <c r="C1" t="s">
        <v>351</v>
      </c>
      <c r="D1" t="s">
        <v>352</v>
      </c>
      <c r="E1" t="s">
        <v>353</v>
      </c>
      <c r="F1" t="s">
        <v>354</v>
      </c>
      <c r="G1" t="s">
        <v>355</v>
      </c>
      <c r="H1" t="s">
        <v>356</v>
      </c>
      <c r="I1" t="s">
        <v>357</v>
      </c>
      <c r="J1" t="s">
        <v>358</v>
      </c>
      <c r="K1" t="s">
        <v>359</v>
      </c>
      <c r="L1" t="s">
        <v>360</v>
      </c>
      <c r="M1" t="s">
        <v>361</v>
      </c>
      <c r="N1" t="s">
        <v>362</v>
      </c>
      <c r="O1" t="s">
        <v>363</v>
      </c>
      <c r="P1" t="s">
        <v>364</v>
      </c>
      <c r="Q1" t="s">
        <v>365</v>
      </c>
      <c r="R1" t="s">
        <v>366</v>
      </c>
      <c r="S1" t="s">
        <v>367</v>
      </c>
      <c r="T1" t="s">
        <v>368</v>
      </c>
      <c r="U1" t="s">
        <v>369</v>
      </c>
      <c r="V1" t="s">
        <v>370</v>
      </c>
      <c r="W1" t="s">
        <v>371</v>
      </c>
    </row>
    <row r="2" spans="1:23" x14ac:dyDescent="0.2">
      <c r="A2" t="s">
        <v>20</v>
      </c>
      <c r="B2">
        <v>0.89167437557816798</v>
      </c>
      <c r="C2">
        <v>0.85526315789473595</v>
      </c>
      <c r="D2">
        <v>1611</v>
      </c>
      <c r="E2">
        <v>1615</v>
      </c>
      <c r="F2">
        <v>0.90041628122109096</v>
      </c>
      <c r="G2">
        <v>0.84210526315789402</v>
      </c>
      <c r="H2">
        <v>1579</v>
      </c>
      <c r="I2">
        <v>1584</v>
      </c>
      <c r="J2">
        <v>0.88959296947271005</v>
      </c>
      <c r="K2">
        <v>0.88596491228070096</v>
      </c>
      <c r="L2">
        <v>523</v>
      </c>
      <c r="M2">
        <v>525</v>
      </c>
      <c r="N2">
        <v>0.88963922294172004</v>
      </c>
      <c r="O2">
        <v>0.85526315789473595</v>
      </c>
      <c r="P2">
        <v>1053</v>
      </c>
      <c r="Q2">
        <v>1059</v>
      </c>
      <c r="R2">
        <v>0.88529139685476399</v>
      </c>
      <c r="S2">
        <v>0.86403508771929804</v>
      </c>
      <c r="T2">
        <v>672</v>
      </c>
      <c r="U2">
        <v>689</v>
      </c>
      <c r="V2">
        <f>AVERAGE(C2,G2,K2,O2,S2)</f>
        <v>0.86052631578947314</v>
      </c>
      <c r="W2">
        <f>STDEV(C2,G2,K2,O2,S2)</f>
        <v>1.6233996073089275E-2</v>
      </c>
    </row>
    <row r="3" spans="1:23" x14ac:dyDescent="0.2">
      <c r="A3" t="s">
        <v>11</v>
      </c>
      <c r="B3">
        <v>0.82033663366336596</v>
      </c>
      <c r="C3">
        <v>0.76518218623481704</v>
      </c>
      <c r="D3">
        <v>1848</v>
      </c>
      <c r="E3">
        <v>1852</v>
      </c>
      <c r="F3">
        <v>0.81433663366336595</v>
      </c>
      <c r="G3">
        <v>0.77327935222671995</v>
      </c>
      <c r="H3">
        <v>1430</v>
      </c>
      <c r="I3">
        <v>1432</v>
      </c>
      <c r="J3">
        <v>0.80829702970297002</v>
      </c>
      <c r="K3">
        <v>0.76113360323886603</v>
      </c>
      <c r="L3">
        <v>695</v>
      </c>
      <c r="M3">
        <v>696</v>
      </c>
      <c r="N3">
        <v>0.81629702970297002</v>
      </c>
      <c r="O3">
        <v>0.77732793522267196</v>
      </c>
      <c r="P3">
        <v>1040</v>
      </c>
      <c r="Q3">
        <v>1042</v>
      </c>
      <c r="R3">
        <v>0.81231683168316804</v>
      </c>
      <c r="S3">
        <v>0.77732793522267196</v>
      </c>
      <c r="T3">
        <v>1120</v>
      </c>
      <c r="U3">
        <v>1122</v>
      </c>
      <c r="V3">
        <f>AVERAGE(C3,G3,K3,O3,S3)</f>
        <v>0.77085020242914937</v>
      </c>
      <c r="W3">
        <f>STDEV(C3,G3,K3,O3,S3)</f>
        <v>7.3546162447714015E-3</v>
      </c>
    </row>
    <row r="4" spans="1:23" x14ac:dyDescent="0.2">
      <c r="A4" t="s">
        <v>19</v>
      </c>
      <c r="B4">
        <v>0.79595141700404803</v>
      </c>
      <c r="C4">
        <v>0.69473684210526299</v>
      </c>
      <c r="D4">
        <v>2023</v>
      </c>
      <c r="E4">
        <v>2026</v>
      </c>
      <c r="F4">
        <v>0.78016194331983801</v>
      </c>
      <c r="G4">
        <v>0.73684210526315697</v>
      </c>
      <c r="H4">
        <v>1375</v>
      </c>
      <c r="I4">
        <v>1379</v>
      </c>
      <c r="J4">
        <v>0.77489878542510104</v>
      </c>
      <c r="K4">
        <v>0.68421052631578905</v>
      </c>
      <c r="L4">
        <v>857</v>
      </c>
      <c r="M4">
        <v>859</v>
      </c>
      <c r="N4">
        <v>0.77489878542510104</v>
      </c>
      <c r="O4">
        <v>0.71578947368420998</v>
      </c>
      <c r="P4">
        <v>1085</v>
      </c>
      <c r="Q4">
        <v>1089</v>
      </c>
      <c r="R4">
        <v>0.78002699055330604</v>
      </c>
      <c r="S4">
        <v>0.71578947368420998</v>
      </c>
      <c r="T4">
        <v>902</v>
      </c>
      <c r="U4">
        <v>904</v>
      </c>
      <c r="V4">
        <f>AVERAGE(C4,G4,K4,O4,S4)</f>
        <v>0.70947368421052581</v>
      </c>
      <c r="W4">
        <f>STDEV(C4,G4,K4,O4,S4)</f>
        <v>2.0519567041702848E-2</v>
      </c>
    </row>
    <row r="5" spans="1:23" x14ac:dyDescent="0.2">
      <c r="A5" t="s">
        <v>9</v>
      </c>
      <c r="B5">
        <v>0.980992628893678</v>
      </c>
      <c r="C5">
        <v>0.984238178633975</v>
      </c>
      <c r="D5">
        <v>969</v>
      </c>
      <c r="E5">
        <v>974</v>
      </c>
      <c r="F5">
        <v>0.98270955930626003</v>
      </c>
      <c r="G5">
        <v>0.98598949211908904</v>
      </c>
      <c r="H5">
        <v>998</v>
      </c>
      <c r="I5">
        <v>1000</v>
      </c>
      <c r="J5">
        <v>0.98183983349650505</v>
      </c>
      <c r="K5">
        <v>0.98248686514886097</v>
      </c>
      <c r="L5">
        <v>537</v>
      </c>
      <c r="M5">
        <v>539</v>
      </c>
      <c r="N5">
        <v>0.98097776453098695</v>
      </c>
      <c r="O5">
        <v>0.978984238178634</v>
      </c>
      <c r="P5">
        <v>699</v>
      </c>
      <c r="Q5">
        <v>701</v>
      </c>
      <c r="R5">
        <v>0.98098516509311096</v>
      </c>
      <c r="S5">
        <v>0.98248686514886097</v>
      </c>
      <c r="T5">
        <v>618</v>
      </c>
      <c r="U5">
        <v>623</v>
      </c>
      <c r="V5">
        <f>AVERAGE(C5,G5,K5,O5,S5)</f>
        <v>0.98283712784588384</v>
      </c>
      <c r="W5">
        <f>STDEV(C5,G5,K5,O5,S5)</f>
        <v>2.5976176837461786E-3</v>
      </c>
    </row>
    <row r="6" spans="1:23" x14ac:dyDescent="0.2">
      <c r="A6" t="s">
        <v>12</v>
      </c>
      <c r="B6">
        <v>0.77761784228398501</v>
      </c>
      <c r="C6">
        <v>0.76969696969696899</v>
      </c>
      <c r="D6">
        <v>737</v>
      </c>
      <c r="E6">
        <v>740</v>
      </c>
      <c r="F6">
        <v>0.79852541802266797</v>
      </c>
      <c r="G6">
        <v>0.74545454545454504</v>
      </c>
      <c r="H6">
        <v>678</v>
      </c>
      <c r="I6">
        <v>680</v>
      </c>
      <c r="J6">
        <v>0.779077544607788</v>
      </c>
      <c r="K6">
        <v>0.77272727272727204</v>
      </c>
      <c r="L6">
        <v>540</v>
      </c>
      <c r="M6">
        <v>543</v>
      </c>
      <c r="N6">
        <v>0.78803260223527305</v>
      </c>
      <c r="O6">
        <v>0.76666666666666605</v>
      </c>
      <c r="P6">
        <v>587</v>
      </c>
      <c r="Q6">
        <v>589</v>
      </c>
      <c r="R6">
        <v>0.79405886191432096</v>
      </c>
      <c r="S6">
        <v>0.74848484848484798</v>
      </c>
      <c r="T6">
        <v>748</v>
      </c>
      <c r="U6">
        <v>750</v>
      </c>
      <c r="V6">
        <f>AVERAGE(C6,G6,K6,O6,S6)</f>
        <v>0.76060606060606006</v>
      </c>
      <c r="W6">
        <f>STDEV(C6,G6,K6,O6,S6)</f>
        <v>1.2676667068697996E-2</v>
      </c>
    </row>
    <row r="7" spans="1:23" x14ac:dyDescent="0.2">
      <c r="A7" t="s">
        <v>13</v>
      </c>
      <c r="B7">
        <v>0.791852274890538</v>
      </c>
      <c r="C7">
        <v>0.75984251968503902</v>
      </c>
      <c r="D7">
        <v>1897</v>
      </c>
      <c r="E7">
        <v>1901</v>
      </c>
      <c r="F7">
        <v>0.79375594898153401</v>
      </c>
      <c r="G7">
        <v>0.75590551181102295</v>
      </c>
      <c r="H7">
        <v>1229</v>
      </c>
      <c r="I7">
        <v>1232</v>
      </c>
      <c r="J7">
        <v>0.78987245383590299</v>
      </c>
      <c r="K7">
        <v>0.75590551181102295</v>
      </c>
      <c r="L7">
        <v>868</v>
      </c>
      <c r="M7">
        <v>871</v>
      </c>
      <c r="N7">
        <v>0.78793070626308703</v>
      </c>
      <c r="O7">
        <v>0.75984251968503902</v>
      </c>
      <c r="P7">
        <v>1150</v>
      </c>
      <c r="Q7">
        <v>1164</v>
      </c>
      <c r="R7">
        <v>0.78991052731772304</v>
      </c>
      <c r="S7">
        <v>0.76771653543306995</v>
      </c>
      <c r="T7">
        <v>1211</v>
      </c>
      <c r="U7">
        <v>1215</v>
      </c>
      <c r="V7">
        <f>AVERAGE(C7,G7,K7,O7,S7)</f>
        <v>0.7598425196850388</v>
      </c>
      <c r="W7">
        <f>STDEV(C7,G7,K7,O7,S7)</f>
        <v>4.8218302023289913E-3</v>
      </c>
    </row>
    <row r="8" spans="1:23" x14ac:dyDescent="0.2">
      <c r="A8" t="s">
        <v>7</v>
      </c>
      <c r="B8">
        <v>1</v>
      </c>
      <c r="C8">
        <v>1</v>
      </c>
      <c r="D8">
        <v>317</v>
      </c>
      <c r="E8">
        <v>318</v>
      </c>
      <c r="F8">
        <v>1</v>
      </c>
      <c r="G8">
        <v>1</v>
      </c>
      <c r="H8">
        <v>296</v>
      </c>
      <c r="I8">
        <v>297</v>
      </c>
      <c r="J8">
        <v>1</v>
      </c>
      <c r="K8">
        <v>1</v>
      </c>
      <c r="L8">
        <v>193</v>
      </c>
      <c r="M8">
        <v>195</v>
      </c>
      <c r="N8">
        <v>1</v>
      </c>
      <c r="O8">
        <v>1</v>
      </c>
      <c r="P8">
        <v>202</v>
      </c>
      <c r="Q8">
        <v>203</v>
      </c>
      <c r="R8">
        <v>1</v>
      </c>
      <c r="S8">
        <v>1</v>
      </c>
      <c r="T8">
        <v>189</v>
      </c>
      <c r="U8">
        <v>191</v>
      </c>
      <c r="V8">
        <f>AVERAGE(C8,G8,K8,O8,S8)</f>
        <v>1</v>
      </c>
      <c r="W8">
        <f>STDEV(C8,G8,K8,O8,S8)</f>
        <v>0</v>
      </c>
    </row>
    <row r="9" spans="1:23" x14ac:dyDescent="0.2">
      <c r="A9" t="s">
        <v>24</v>
      </c>
      <c r="B9">
        <v>0.86509257603345802</v>
      </c>
      <c r="C9">
        <v>0.86931241971469098</v>
      </c>
      <c r="D9">
        <v>215</v>
      </c>
      <c r="E9">
        <v>216</v>
      </c>
      <c r="F9">
        <v>0.89919392292414702</v>
      </c>
      <c r="G9">
        <v>0.90149415184909698</v>
      </c>
      <c r="H9">
        <v>147</v>
      </c>
      <c r="I9">
        <v>148</v>
      </c>
      <c r="J9">
        <v>0.89163482091042401</v>
      </c>
      <c r="K9">
        <v>0.91143262794942803</v>
      </c>
      <c r="L9">
        <v>117</v>
      </c>
      <c r="M9">
        <v>118</v>
      </c>
      <c r="N9">
        <v>0.90738641319823599</v>
      </c>
      <c r="O9">
        <v>0.91772023527820901</v>
      </c>
      <c r="P9">
        <v>136</v>
      </c>
      <c r="Q9">
        <v>137</v>
      </c>
      <c r="R9">
        <v>0.86376025861454597</v>
      </c>
      <c r="S9">
        <v>0.87032654992901004</v>
      </c>
      <c r="T9">
        <v>140</v>
      </c>
      <c r="U9">
        <v>142</v>
      </c>
      <c r="V9">
        <f>AVERAGE(C9,G9,K9,O9,S9)</f>
        <v>0.89405719694408692</v>
      </c>
      <c r="W9">
        <f>STDEV(C9,G9,K9,O9,S9)</f>
        <v>2.2872477412652872E-2</v>
      </c>
    </row>
    <row r="10" spans="1:23" x14ac:dyDescent="0.2">
      <c r="A10" t="s">
        <v>14</v>
      </c>
      <c r="B10">
        <v>0.88748465027692103</v>
      </c>
      <c r="C10">
        <v>0.837643678160919</v>
      </c>
      <c r="D10">
        <v>895</v>
      </c>
      <c r="E10">
        <v>899</v>
      </c>
      <c r="F10">
        <v>0.886058692328897</v>
      </c>
      <c r="G10">
        <v>0.83333333333333304</v>
      </c>
      <c r="H10">
        <v>507</v>
      </c>
      <c r="I10">
        <v>508</v>
      </c>
      <c r="J10">
        <v>0.88675538180086699</v>
      </c>
      <c r="K10">
        <v>0.83333333333333304</v>
      </c>
      <c r="L10">
        <v>521</v>
      </c>
      <c r="M10">
        <v>524</v>
      </c>
      <c r="N10">
        <v>0.88111670801694097</v>
      </c>
      <c r="O10">
        <v>0.82758620689655105</v>
      </c>
      <c r="P10">
        <v>556</v>
      </c>
      <c r="Q10">
        <v>557</v>
      </c>
      <c r="R10">
        <v>0.88747963812244601</v>
      </c>
      <c r="S10">
        <v>0.83333333333333304</v>
      </c>
      <c r="T10">
        <v>514</v>
      </c>
      <c r="U10">
        <v>516</v>
      </c>
      <c r="V10">
        <f>AVERAGE(C10,G10,K10,O10,S10)</f>
        <v>0.83304597701149385</v>
      </c>
      <c r="W10">
        <f>STDEV(C10,G10,K10,O10,S10)</f>
        <v>3.5775573557439567E-3</v>
      </c>
    </row>
    <row r="11" spans="1:23" x14ac:dyDescent="0.2">
      <c r="A11" t="s">
        <v>16</v>
      </c>
      <c r="B11">
        <v>0.99626168224299005</v>
      </c>
      <c r="C11">
        <v>0.99620853080568705</v>
      </c>
      <c r="D11">
        <v>1042</v>
      </c>
      <c r="E11">
        <v>1045</v>
      </c>
      <c r="F11">
        <v>0.99532928131058895</v>
      </c>
      <c r="G11">
        <v>0.99431279620852997</v>
      </c>
      <c r="H11">
        <v>576</v>
      </c>
      <c r="I11">
        <v>577</v>
      </c>
      <c r="J11">
        <v>0.994861991590963</v>
      </c>
      <c r="K11">
        <v>0.99620853080568705</v>
      </c>
      <c r="L11">
        <v>369</v>
      </c>
      <c r="M11">
        <v>373</v>
      </c>
      <c r="N11">
        <v>0.99532928131058895</v>
      </c>
      <c r="O11">
        <v>0.99431279620852997</v>
      </c>
      <c r="P11">
        <v>411</v>
      </c>
      <c r="Q11">
        <v>412</v>
      </c>
      <c r="R11">
        <v>0.99579439252336399</v>
      </c>
      <c r="S11">
        <v>0.99431279620852997</v>
      </c>
      <c r="T11">
        <v>383</v>
      </c>
      <c r="U11">
        <v>384</v>
      </c>
      <c r="V11">
        <f>AVERAGE(C11,G11,K11,O11,S11)</f>
        <v>0.99507109004739269</v>
      </c>
      <c r="W11">
        <f>STDEV(C11,G11,K11,O11,S11)</f>
        <v>1.0383366019059038E-3</v>
      </c>
    </row>
    <row r="12" spans="1:23" x14ac:dyDescent="0.2">
      <c r="A12" t="s">
        <v>17</v>
      </c>
      <c r="B12">
        <v>0.97167206135695305</v>
      </c>
      <c r="C12">
        <v>0.98030303030303001</v>
      </c>
      <c r="D12">
        <v>57</v>
      </c>
      <c r="E12">
        <v>63</v>
      </c>
      <c r="F12">
        <v>0.97465791886948205</v>
      </c>
      <c r="G12">
        <v>0.97121212121212097</v>
      </c>
      <c r="H12">
        <v>67</v>
      </c>
      <c r="I12">
        <v>69</v>
      </c>
      <c r="J12">
        <v>0.97241033665332199</v>
      </c>
      <c r="K12">
        <v>0.97727272727272696</v>
      </c>
      <c r="L12">
        <v>61</v>
      </c>
      <c r="M12">
        <v>63</v>
      </c>
      <c r="N12">
        <v>0.97094830039159996</v>
      </c>
      <c r="O12">
        <v>0.97575757575757505</v>
      </c>
      <c r="P12">
        <v>74</v>
      </c>
      <c r="Q12">
        <v>76</v>
      </c>
      <c r="R12">
        <v>0.97094552663095202</v>
      </c>
      <c r="S12">
        <v>0.97121212121212097</v>
      </c>
      <c r="T12">
        <v>62</v>
      </c>
      <c r="U12">
        <v>67</v>
      </c>
      <c r="V12">
        <f>AVERAGE(C12,G12,K12,O12,S12)</f>
        <v>0.97515151515151488</v>
      </c>
      <c r="W12">
        <f>STDEV(C12,G12,K12,O12,S12)</f>
        <v>3.951031760728833E-3</v>
      </c>
    </row>
    <row r="13" spans="1:23" x14ac:dyDescent="0.2">
      <c r="A13" t="s">
        <v>8</v>
      </c>
      <c r="B13">
        <v>0.90801104972375701</v>
      </c>
      <c r="C13">
        <v>0.90302690582959599</v>
      </c>
      <c r="D13">
        <v>419</v>
      </c>
      <c r="E13">
        <v>422</v>
      </c>
      <c r="F13">
        <v>0.903867403314917</v>
      </c>
      <c r="G13">
        <v>0.90695067264573903</v>
      </c>
      <c r="H13">
        <v>185</v>
      </c>
      <c r="I13">
        <v>188</v>
      </c>
      <c r="J13">
        <v>0.90690607734806605</v>
      </c>
      <c r="K13">
        <v>0.89461883408071696</v>
      </c>
      <c r="L13">
        <v>259</v>
      </c>
      <c r="M13">
        <v>262</v>
      </c>
      <c r="N13">
        <v>0.90801104972375701</v>
      </c>
      <c r="O13">
        <v>0.90078475336322805</v>
      </c>
      <c r="P13">
        <v>258</v>
      </c>
      <c r="Q13">
        <v>262</v>
      </c>
      <c r="R13">
        <v>0.90552486187845305</v>
      </c>
      <c r="S13">
        <v>0.90022421524663598</v>
      </c>
      <c r="T13">
        <v>319</v>
      </c>
      <c r="U13">
        <v>321</v>
      </c>
      <c r="V13">
        <f>AVERAGE(C13,G13,K13,O13,S13)</f>
        <v>0.90112107623318316</v>
      </c>
      <c r="W13">
        <f>STDEV(C13,G13,K13,O13,S13)</f>
        <v>4.4948027346926149E-3</v>
      </c>
    </row>
    <row r="14" spans="1:23" x14ac:dyDescent="0.2">
      <c r="A14" t="s">
        <v>15</v>
      </c>
      <c r="B14">
        <v>0.99987132636643705</v>
      </c>
      <c r="C14">
        <v>0.99973876698014597</v>
      </c>
      <c r="D14">
        <v>119</v>
      </c>
      <c r="E14">
        <v>120</v>
      </c>
      <c r="F14">
        <v>0.99984559958485697</v>
      </c>
      <c r="G14">
        <v>0.99979101358411704</v>
      </c>
      <c r="H14">
        <v>102</v>
      </c>
      <c r="I14">
        <v>103</v>
      </c>
      <c r="J14">
        <v>0.99987132636643705</v>
      </c>
      <c r="K14">
        <v>0.99979101358411704</v>
      </c>
      <c r="L14">
        <v>78</v>
      </c>
      <c r="M14">
        <v>79</v>
      </c>
      <c r="N14">
        <v>0.99984559296448094</v>
      </c>
      <c r="O14">
        <v>0.999843260188087</v>
      </c>
      <c r="P14">
        <v>104</v>
      </c>
      <c r="Q14">
        <v>107</v>
      </c>
      <c r="R14">
        <v>0.99981986618290097</v>
      </c>
      <c r="S14">
        <v>0.99979101358411704</v>
      </c>
      <c r="T14">
        <v>71</v>
      </c>
      <c r="U14">
        <v>72</v>
      </c>
      <c r="V14">
        <f>AVERAGE(C14,G14,K14,O14,S14)</f>
        <v>0.99979101358411671</v>
      </c>
      <c r="W14">
        <f>STDEV(C14,G14,K14,O14,S14)</f>
        <v>3.6943927961521469E-5</v>
      </c>
    </row>
    <row r="15" spans="1:23" x14ac:dyDescent="0.2">
      <c r="A15" t="s">
        <v>18</v>
      </c>
      <c r="B15">
        <v>0.90582793709528198</v>
      </c>
      <c r="C15">
        <v>0.88793103448275801</v>
      </c>
      <c r="D15">
        <v>995</v>
      </c>
      <c r="E15">
        <v>1005</v>
      </c>
      <c r="F15">
        <v>0.90157261794634602</v>
      </c>
      <c r="G15">
        <v>0.90517241379310298</v>
      </c>
      <c r="H15">
        <v>933</v>
      </c>
      <c r="I15">
        <v>938</v>
      </c>
      <c r="J15">
        <v>0.905642923219241</v>
      </c>
      <c r="K15">
        <v>0.91379310344827502</v>
      </c>
      <c r="L15">
        <v>704</v>
      </c>
      <c r="M15">
        <v>711</v>
      </c>
      <c r="N15">
        <v>0.90582793709528198</v>
      </c>
      <c r="O15">
        <v>0.86206896551724099</v>
      </c>
      <c r="P15">
        <v>702</v>
      </c>
      <c r="Q15">
        <v>707</v>
      </c>
      <c r="R15">
        <v>0.90573543015726099</v>
      </c>
      <c r="S15">
        <v>0.85344827586206895</v>
      </c>
      <c r="T15">
        <v>814</v>
      </c>
      <c r="U15">
        <v>826</v>
      </c>
      <c r="V15">
        <f>AVERAGE(C15,G15,K15,O15,S15)</f>
        <v>0.88448275862068937</v>
      </c>
      <c r="W15">
        <f>STDEV(C15,G15,K15,O15,S15)</f>
        <v>2.6289570141339234E-2</v>
      </c>
    </row>
    <row r="16" spans="1:23" x14ac:dyDescent="0.2">
      <c r="A16" t="s">
        <v>10</v>
      </c>
      <c r="B16">
        <v>0.94669556211987005</v>
      </c>
      <c r="C16">
        <v>0.94795978710822004</v>
      </c>
      <c r="D16">
        <v>184</v>
      </c>
      <c r="E16">
        <v>185</v>
      </c>
      <c r="F16">
        <v>0.94524037995125199</v>
      </c>
      <c r="G16">
        <v>0.95269071555292695</v>
      </c>
      <c r="H16">
        <v>153</v>
      </c>
      <c r="I16">
        <v>154</v>
      </c>
      <c r="J16">
        <v>0.94553150200003599</v>
      </c>
      <c r="K16">
        <v>0.95269071555292695</v>
      </c>
      <c r="L16">
        <v>141</v>
      </c>
      <c r="M16">
        <v>142</v>
      </c>
      <c r="N16">
        <v>0.94523741179798204</v>
      </c>
      <c r="O16">
        <v>0.95209934949733799</v>
      </c>
      <c r="P16">
        <v>142</v>
      </c>
      <c r="Q16">
        <v>144</v>
      </c>
      <c r="R16">
        <v>0.94582262281517504</v>
      </c>
      <c r="S16">
        <v>0.95209934949733799</v>
      </c>
      <c r="T16">
        <v>148</v>
      </c>
      <c r="U16">
        <v>149</v>
      </c>
      <c r="V16">
        <f>AVERAGE(C16,G16,K16,O16,S16)</f>
        <v>0.95150798344175003</v>
      </c>
      <c r="W16">
        <f>STDEV(C16,G16,K16,O16,S16)</f>
        <v>2.0054198649096517E-3</v>
      </c>
    </row>
  </sheetData>
  <sortState xmlns:xlrd2="http://schemas.microsoft.com/office/spreadsheetml/2017/richdata2" ref="A2:W16">
    <sortCondition ref="A2:A1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0C3B1-E878-614C-94AA-1B2A22049A5E}">
  <dimension ref="A1:J16"/>
  <sheetViews>
    <sheetView workbookViewId="0">
      <selection activeCell="C15" sqref="C15"/>
    </sheetView>
  </sheetViews>
  <sheetFormatPr baseColWidth="10" defaultRowHeight="16" x14ac:dyDescent="0.2"/>
  <cols>
    <col min="2" max="2" width="18.6640625" bestFit="1" customWidth="1"/>
    <col min="3" max="3" width="20.1640625" bestFit="1" customWidth="1"/>
    <col min="4" max="4" width="27.5" bestFit="1" customWidth="1"/>
    <col min="5" max="5" width="21" bestFit="1" customWidth="1"/>
    <col min="6" max="6" width="22.6640625" bestFit="1" customWidth="1"/>
    <col min="7" max="7" width="29.83203125" bestFit="1" customWidth="1"/>
  </cols>
  <sheetData>
    <row r="1" spans="1:10" x14ac:dyDescent="0.2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21</v>
      </c>
      <c r="I1" t="s">
        <v>22</v>
      </c>
      <c r="J1" t="s">
        <v>23</v>
      </c>
    </row>
    <row r="2" spans="1:10" x14ac:dyDescent="0.2">
      <c r="A2" s="1" t="s">
        <v>7</v>
      </c>
      <c r="B2">
        <v>1</v>
      </c>
      <c r="C2">
        <v>1</v>
      </c>
      <c r="D2">
        <v>150</v>
      </c>
      <c r="E2">
        <v>0.95447154471544704</v>
      </c>
      <c r="F2">
        <v>0.95250000000000001</v>
      </c>
      <c r="G2">
        <v>35</v>
      </c>
      <c r="H2">
        <v>0.96306835290575099</v>
      </c>
      <c r="I2">
        <v>0.97</v>
      </c>
      <c r="J2">
        <v>374</v>
      </c>
    </row>
    <row r="3" spans="1:10" x14ac:dyDescent="0.2">
      <c r="A3" s="1" t="s">
        <v>8</v>
      </c>
      <c r="B3">
        <v>0.90580110497237498</v>
      </c>
      <c r="C3">
        <v>0.90246636771300404</v>
      </c>
      <c r="D3">
        <v>238</v>
      </c>
      <c r="E3">
        <v>0.880386740331491</v>
      </c>
      <c r="F3">
        <v>0.87107623318385596</v>
      </c>
      <c r="G3">
        <v>59</v>
      </c>
      <c r="H3">
        <v>0.79088397790055198</v>
      </c>
      <c r="I3">
        <v>0.76569506726457404</v>
      </c>
      <c r="J3">
        <v>322</v>
      </c>
    </row>
    <row r="4" spans="1:10" x14ac:dyDescent="0.2">
      <c r="A4" s="1" t="s">
        <v>9</v>
      </c>
      <c r="B4">
        <v>0.98961009921279697</v>
      </c>
      <c r="C4">
        <v>0.99649737302977204</v>
      </c>
      <c r="D4">
        <v>142</v>
      </c>
      <c r="E4">
        <v>0.97667472457577398</v>
      </c>
      <c r="F4">
        <v>0.97197898423817797</v>
      </c>
      <c r="G4">
        <v>61</v>
      </c>
      <c r="H4">
        <v>0.94217566125362195</v>
      </c>
      <c r="I4">
        <v>0.92644483362521801</v>
      </c>
      <c r="J4">
        <v>373</v>
      </c>
    </row>
    <row r="5" spans="1:10" x14ac:dyDescent="0.2">
      <c r="A5" s="1" t="s">
        <v>10</v>
      </c>
      <c r="B5">
        <v>0.94523699235820202</v>
      </c>
      <c r="C5">
        <v>0.95269071555292695</v>
      </c>
      <c r="D5">
        <v>151</v>
      </c>
      <c r="E5">
        <v>0.92105146175750396</v>
      </c>
      <c r="F5">
        <v>0.92785334121821395</v>
      </c>
      <c r="G5">
        <v>32</v>
      </c>
      <c r="H5">
        <v>0.91027996939175204</v>
      </c>
      <c r="I5">
        <v>0.91247782377291498</v>
      </c>
      <c r="J5">
        <v>288</v>
      </c>
    </row>
    <row r="6" spans="1:10" x14ac:dyDescent="0.2">
      <c r="A6" s="1" t="s">
        <v>11</v>
      </c>
      <c r="B6">
        <v>0.79237623762376197</v>
      </c>
      <c r="C6">
        <v>0.78947368421052599</v>
      </c>
      <c r="D6">
        <v>339</v>
      </c>
      <c r="E6">
        <v>0.79635643564356395</v>
      </c>
      <c r="F6">
        <v>0.77327935222671995</v>
      </c>
      <c r="G6">
        <v>75</v>
      </c>
      <c r="H6">
        <v>0.78841584158415801</v>
      </c>
      <c r="I6">
        <v>0.748987854251012</v>
      </c>
      <c r="J6">
        <v>374</v>
      </c>
    </row>
    <row r="7" spans="1:10" x14ac:dyDescent="0.2">
      <c r="A7" s="1" t="s">
        <v>12</v>
      </c>
      <c r="B7">
        <v>0.777629064369048</v>
      </c>
      <c r="C7">
        <v>0.73939393939393905</v>
      </c>
      <c r="D7">
        <v>219</v>
      </c>
      <c r="E7">
        <v>0.74777765308794297</v>
      </c>
      <c r="F7">
        <v>0.75454545454545396</v>
      </c>
      <c r="G7">
        <v>57</v>
      </c>
      <c r="H7">
        <v>0.74929280082461502</v>
      </c>
      <c r="I7">
        <v>0.75151515151515103</v>
      </c>
      <c r="J7">
        <v>364</v>
      </c>
    </row>
    <row r="8" spans="1:10" x14ac:dyDescent="0.2">
      <c r="A8" s="1" t="s">
        <v>13</v>
      </c>
      <c r="B8">
        <v>0.78992956405863302</v>
      </c>
      <c r="C8">
        <v>0.76771653543306995</v>
      </c>
      <c r="D8">
        <v>345</v>
      </c>
      <c r="E8">
        <v>0.77431943651246904</v>
      </c>
      <c r="F8">
        <v>0.76377952755905498</v>
      </c>
      <c r="G8">
        <v>83</v>
      </c>
      <c r="H8">
        <v>0.77045497810774699</v>
      </c>
      <c r="I8">
        <v>0.79527559055118102</v>
      </c>
      <c r="J8">
        <v>373</v>
      </c>
    </row>
    <row r="9" spans="1:10" x14ac:dyDescent="0.2">
      <c r="A9" s="1" t="s">
        <v>14</v>
      </c>
      <c r="B9">
        <v>0.88110417763075399</v>
      </c>
      <c r="C9">
        <v>0.83620689655172398</v>
      </c>
      <c r="D9">
        <v>216</v>
      </c>
      <c r="E9">
        <v>0.87403954589880395</v>
      </c>
      <c r="F9">
        <v>0.83477011494252795</v>
      </c>
      <c r="G9">
        <v>78</v>
      </c>
      <c r="H9">
        <v>0.87049094053078702</v>
      </c>
      <c r="I9">
        <v>0.837643678160919</v>
      </c>
      <c r="J9">
        <v>373</v>
      </c>
    </row>
    <row r="10" spans="1:10" x14ac:dyDescent="0.2">
      <c r="A10" s="1" t="s">
        <v>15</v>
      </c>
      <c r="B10">
        <v>0.99956253215652802</v>
      </c>
      <c r="C10">
        <v>0.99937304075235101</v>
      </c>
      <c r="D10">
        <v>40</v>
      </c>
      <c r="E10">
        <v>0.99902212408826396</v>
      </c>
      <c r="F10">
        <v>0.99895506792058497</v>
      </c>
      <c r="G10">
        <v>17</v>
      </c>
      <c r="H10">
        <v>0.99904784423924298</v>
      </c>
      <c r="I10">
        <v>0.99885057471264305</v>
      </c>
      <c r="J10">
        <v>86</v>
      </c>
    </row>
    <row r="11" spans="1:10" x14ac:dyDescent="0.2">
      <c r="A11" s="1" t="s">
        <v>16</v>
      </c>
      <c r="B11">
        <v>0.99392741215171099</v>
      </c>
      <c r="C11">
        <v>0.99620853080568705</v>
      </c>
      <c r="D11">
        <v>57</v>
      </c>
      <c r="E11">
        <v>0.99346121168551005</v>
      </c>
      <c r="F11">
        <v>0.99715639810426504</v>
      </c>
      <c r="G11">
        <v>18</v>
      </c>
      <c r="H11">
        <v>0.97150404113020905</v>
      </c>
      <c r="I11">
        <v>0.968720379146919</v>
      </c>
      <c r="J11">
        <v>366</v>
      </c>
    </row>
    <row r="12" spans="1:10" x14ac:dyDescent="0.2">
      <c r="A12" s="1" t="s">
        <v>17</v>
      </c>
      <c r="B12">
        <v>0.972481450034548</v>
      </c>
      <c r="C12">
        <v>0.98030303030303001</v>
      </c>
      <c r="D12">
        <v>51</v>
      </c>
      <c r="E12">
        <v>0.96571802586639</v>
      </c>
      <c r="F12">
        <v>0.97424242424242402</v>
      </c>
      <c r="G12">
        <v>7</v>
      </c>
      <c r="H12">
        <v>0.97325544598232805</v>
      </c>
      <c r="I12">
        <v>0.97424242424242402</v>
      </c>
      <c r="J12">
        <v>218</v>
      </c>
    </row>
    <row r="13" spans="1:10" x14ac:dyDescent="0.2">
      <c r="A13" s="1" t="s">
        <v>18</v>
      </c>
      <c r="B13">
        <v>0.90148011100832504</v>
      </c>
      <c r="C13">
        <v>0.87068965517241304</v>
      </c>
      <c r="D13">
        <v>425</v>
      </c>
      <c r="E13">
        <v>0.86734505087881497</v>
      </c>
      <c r="F13">
        <v>0.83620689655172398</v>
      </c>
      <c r="G13">
        <v>102</v>
      </c>
      <c r="H13">
        <v>0.84579093432007402</v>
      </c>
      <c r="I13">
        <v>0.80172413793103403</v>
      </c>
      <c r="J13">
        <v>302</v>
      </c>
    </row>
    <row r="14" spans="1:10" x14ac:dyDescent="0.2">
      <c r="A14" s="1" t="s">
        <v>19</v>
      </c>
      <c r="B14">
        <v>0.78016194331983801</v>
      </c>
      <c r="C14">
        <v>0.68421052631578905</v>
      </c>
      <c r="D14">
        <v>485</v>
      </c>
      <c r="E14">
        <v>0.75937921727395397</v>
      </c>
      <c r="F14">
        <v>0.70526315789473604</v>
      </c>
      <c r="G14">
        <v>93</v>
      </c>
      <c r="H14">
        <v>0.75937921727395397</v>
      </c>
      <c r="I14">
        <v>0.69473684210526299</v>
      </c>
      <c r="J14">
        <v>370</v>
      </c>
    </row>
    <row r="15" spans="1:10" x14ac:dyDescent="0.2">
      <c r="A15" s="1" t="s">
        <v>20</v>
      </c>
      <c r="B15">
        <v>0.88741905642923202</v>
      </c>
      <c r="C15">
        <v>0.85526315789473595</v>
      </c>
      <c r="D15">
        <v>174</v>
      </c>
      <c r="E15">
        <v>0.87229417206290405</v>
      </c>
      <c r="F15">
        <v>0.84649122807017496</v>
      </c>
      <c r="G15">
        <v>45</v>
      </c>
      <c r="H15">
        <v>0.87234042553191404</v>
      </c>
      <c r="I15">
        <v>0.859649122807017</v>
      </c>
      <c r="J15">
        <v>375</v>
      </c>
    </row>
    <row r="16" spans="1:10" x14ac:dyDescent="0.2">
      <c r="A16" s="1" t="s">
        <v>24</v>
      </c>
      <c r="H16">
        <v>0.75316364457080498</v>
      </c>
      <c r="I16">
        <v>0.74971266310594198</v>
      </c>
      <c r="J16">
        <v>187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00108-3C0E-114F-844B-A9ABD34BBA20}">
  <dimension ref="A1:M17"/>
  <sheetViews>
    <sheetView workbookViewId="0">
      <selection activeCell="C8" sqref="C8"/>
    </sheetView>
  </sheetViews>
  <sheetFormatPr baseColWidth="10" defaultRowHeight="16" x14ac:dyDescent="0.2"/>
  <cols>
    <col min="1" max="1" width="15.6640625" customWidth="1"/>
    <col min="2" max="2" width="23.5" customWidth="1"/>
    <col min="3" max="3" width="21.5" style="6" customWidth="1"/>
    <col min="4" max="4" width="24" customWidth="1"/>
    <col min="5" max="5" width="25.6640625" customWidth="1"/>
    <col min="6" max="6" width="22.33203125" customWidth="1"/>
    <col min="7" max="7" width="21.83203125" customWidth="1"/>
    <col min="8" max="8" width="22.5" customWidth="1"/>
    <col min="9" max="9" width="25" customWidth="1"/>
    <col min="10" max="10" width="23.6640625" customWidth="1"/>
    <col min="11" max="11" width="15.33203125" customWidth="1"/>
    <col min="12" max="12" width="16.1640625" customWidth="1"/>
    <col min="13" max="13" width="11.33203125" customWidth="1"/>
  </cols>
  <sheetData>
    <row r="1" spans="1:13" s="2" customFormat="1" ht="26" x14ac:dyDescent="0.3">
      <c r="B1" s="2" t="s">
        <v>56</v>
      </c>
      <c r="C1" s="4" t="s">
        <v>57</v>
      </c>
      <c r="D1" s="2" t="s">
        <v>58</v>
      </c>
      <c r="E1" s="2" t="s">
        <v>56</v>
      </c>
      <c r="F1" s="2" t="s">
        <v>57</v>
      </c>
      <c r="G1" s="2" t="s">
        <v>58</v>
      </c>
      <c r="H1" s="2" t="s">
        <v>56</v>
      </c>
      <c r="I1" s="2" t="s">
        <v>57</v>
      </c>
      <c r="J1" s="2" t="s">
        <v>58</v>
      </c>
      <c r="K1" s="2" t="s">
        <v>56</v>
      </c>
      <c r="L1" s="2" t="s">
        <v>57</v>
      </c>
      <c r="M1" s="2" t="s">
        <v>58</v>
      </c>
    </row>
    <row r="2" spans="1:13" ht="29" x14ac:dyDescent="0.35">
      <c r="A2" s="3" t="s">
        <v>0</v>
      </c>
      <c r="B2" s="3" t="s">
        <v>1</v>
      </c>
      <c r="C2" s="5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21</v>
      </c>
      <c r="I2" s="3" t="s">
        <v>22</v>
      </c>
      <c r="J2" s="3" t="s">
        <v>23</v>
      </c>
      <c r="K2" s="3" t="s">
        <v>25</v>
      </c>
      <c r="L2" s="3" t="s">
        <v>26</v>
      </c>
      <c r="M2" s="3" t="s">
        <v>27</v>
      </c>
    </row>
    <row r="3" spans="1:13" ht="29" x14ac:dyDescent="0.35">
      <c r="A3" s="3" t="s">
        <v>19</v>
      </c>
      <c r="B3" s="3">
        <v>0.78016194331983801</v>
      </c>
      <c r="C3" s="5">
        <v>0.68421052631578905</v>
      </c>
      <c r="D3" s="3">
        <v>485</v>
      </c>
      <c r="E3" s="3">
        <v>0.75937921727395397</v>
      </c>
      <c r="F3" s="3">
        <v>0.70526315789473604</v>
      </c>
      <c r="G3" s="3">
        <v>93</v>
      </c>
      <c r="H3" s="3">
        <v>0.75937921727395397</v>
      </c>
      <c r="I3" s="3">
        <v>0.69473684210526299</v>
      </c>
      <c r="J3" s="3">
        <v>370</v>
      </c>
      <c r="K3" s="3" t="s">
        <v>52</v>
      </c>
      <c r="L3" s="3">
        <v>0.71578947368420998</v>
      </c>
      <c r="M3" s="3" t="s">
        <v>53</v>
      </c>
    </row>
    <row r="4" spans="1:13" ht="29" x14ac:dyDescent="0.35">
      <c r="A4" s="3" t="s">
        <v>12</v>
      </c>
      <c r="B4" s="3">
        <v>0.777629064369048</v>
      </c>
      <c r="C4" s="5">
        <v>0.73939393939393905</v>
      </c>
      <c r="D4" s="3">
        <v>219</v>
      </c>
      <c r="E4" s="3">
        <v>0.74777765308794297</v>
      </c>
      <c r="F4" s="3">
        <v>0.75454545454545396</v>
      </c>
      <c r="G4" s="3">
        <v>57</v>
      </c>
      <c r="H4" s="3">
        <v>0.74929280082461502</v>
      </c>
      <c r="I4" s="3">
        <v>0.75151515151515103</v>
      </c>
      <c r="J4" s="3">
        <v>364</v>
      </c>
      <c r="K4" s="3" t="s">
        <v>38</v>
      </c>
      <c r="L4" s="3">
        <v>0.76969696969696899</v>
      </c>
      <c r="M4" s="3" t="s">
        <v>39</v>
      </c>
    </row>
    <row r="5" spans="1:13" ht="29" x14ac:dyDescent="0.35">
      <c r="A5" s="3" t="s">
        <v>13</v>
      </c>
      <c r="B5" s="3">
        <v>0.78992956405863302</v>
      </c>
      <c r="C5" s="5">
        <v>0.76771653543306995</v>
      </c>
      <c r="D5" s="3">
        <v>345</v>
      </c>
      <c r="E5" s="3">
        <v>0.77431943651246904</v>
      </c>
      <c r="F5" s="3">
        <v>0.76377952755905498</v>
      </c>
      <c r="G5" s="3">
        <v>83</v>
      </c>
      <c r="H5" s="3">
        <v>0.77045497810774699</v>
      </c>
      <c r="I5" s="3">
        <v>0.79527559055118102</v>
      </c>
      <c r="J5" s="3">
        <v>373</v>
      </c>
      <c r="K5" s="3" t="s">
        <v>40</v>
      </c>
      <c r="L5" s="3">
        <v>0.78346456692913302</v>
      </c>
      <c r="M5" s="3" t="s">
        <v>41</v>
      </c>
    </row>
    <row r="6" spans="1:13" ht="29" x14ac:dyDescent="0.35">
      <c r="A6" s="3" t="s">
        <v>11</v>
      </c>
      <c r="B6" s="3">
        <v>0.79237623762376197</v>
      </c>
      <c r="C6" s="5">
        <v>0.78947368421052599</v>
      </c>
      <c r="D6" s="3">
        <v>339</v>
      </c>
      <c r="E6" s="3">
        <v>0.79635643564356395</v>
      </c>
      <c r="F6" s="3">
        <v>0.77327935222671995</v>
      </c>
      <c r="G6" s="3">
        <v>75</v>
      </c>
      <c r="H6" s="3">
        <v>0.78841584158415801</v>
      </c>
      <c r="I6" s="3">
        <v>0.748987854251012</v>
      </c>
      <c r="J6" s="3">
        <v>374</v>
      </c>
      <c r="K6" s="3" t="s">
        <v>36</v>
      </c>
      <c r="L6" s="3">
        <v>0.73684210526315697</v>
      </c>
      <c r="M6" s="3" t="s">
        <v>37</v>
      </c>
    </row>
    <row r="7" spans="1:13" ht="29" x14ac:dyDescent="0.35">
      <c r="A7" s="3" t="s">
        <v>14</v>
      </c>
      <c r="B7" s="3">
        <v>0.88110417763075399</v>
      </c>
      <c r="C7" s="5">
        <v>0.83620689655172398</v>
      </c>
      <c r="D7" s="3">
        <v>216</v>
      </c>
      <c r="E7" s="3">
        <v>0.87403954589880395</v>
      </c>
      <c r="F7" s="3">
        <v>0.83477011494252795</v>
      </c>
      <c r="G7" s="3">
        <v>78</v>
      </c>
      <c r="H7" s="3">
        <v>0.87049094053078702</v>
      </c>
      <c r="I7" s="3">
        <v>0.837643678160919</v>
      </c>
      <c r="J7" s="3">
        <v>373</v>
      </c>
      <c r="K7" s="3" t="s">
        <v>42</v>
      </c>
      <c r="L7" s="3">
        <v>0.83908045977011403</v>
      </c>
      <c r="M7" s="3" t="s">
        <v>43</v>
      </c>
    </row>
    <row r="8" spans="1:13" ht="29" x14ac:dyDescent="0.35">
      <c r="A8" s="3" t="s">
        <v>20</v>
      </c>
      <c r="B8" s="3">
        <v>0.88741905642923202</v>
      </c>
      <c r="C8" s="5">
        <v>0.85526315789473595</v>
      </c>
      <c r="D8" s="3">
        <v>174</v>
      </c>
      <c r="E8" s="3">
        <v>0.87229417206290405</v>
      </c>
      <c r="F8" s="3">
        <v>0.84649122807017496</v>
      </c>
      <c r="G8" s="3">
        <v>45</v>
      </c>
      <c r="H8" s="3">
        <v>0.87234042553191404</v>
      </c>
      <c r="I8" s="3">
        <v>0.859649122807017</v>
      </c>
      <c r="J8" s="3">
        <v>375</v>
      </c>
      <c r="K8" s="3" t="s">
        <v>54</v>
      </c>
      <c r="L8" s="3">
        <v>0.84649122807017496</v>
      </c>
      <c r="M8" s="3" t="s">
        <v>55</v>
      </c>
    </row>
    <row r="9" spans="1:13" ht="29" x14ac:dyDescent="0.35">
      <c r="A9" s="3" t="s">
        <v>18</v>
      </c>
      <c r="B9" s="3">
        <v>0.90148011100832504</v>
      </c>
      <c r="C9" s="5">
        <v>0.87068965517241304</v>
      </c>
      <c r="D9" s="3">
        <v>425</v>
      </c>
      <c r="E9" s="3">
        <v>0.86734505087881497</v>
      </c>
      <c r="F9" s="3">
        <v>0.83620689655172398</v>
      </c>
      <c r="G9" s="3">
        <v>102</v>
      </c>
      <c r="H9" s="3">
        <v>0.84579093432007402</v>
      </c>
      <c r="I9" s="3">
        <v>0.80172413793103403</v>
      </c>
      <c r="J9" s="3">
        <v>302</v>
      </c>
      <c r="K9" s="3" t="s">
        <v>50</v>
      </c>
      <c r="L9" s="3">
        <v>0.87068965517241304</v>
      </c>
      <c r="M9" s="3" t="s">
        <v>51</v>
      </c>
    </row>
    <row r="10" spans="1:13" ht="29" x14ac:dyDescent="0.35">
      <c r="A10" s="3" t="s">
        <v>8</v>
      </c>
      <c r="B10" s="3">
        <v>0.90580110497237498</v>
      </c>
      <c r="C10" s="5">
        <v>0.90246636771300404</v>
      </c>
      <c r="D10" s="3">
        <v>238</v>
      </c>
      <c r="E10" s="3">
        <v>0.880386740331491</v>
      </c>
      <c r="F10" s="3">
        <v>0.87107623318385596</v>
      </c>
      <c r="G10" s="3">
        <v>59</v>
      </c>
      <c r="H10" s="3">
        <v>0.79088397790055198</v>
      </c>
      <c r="I10" s="3">
        <v>0.76569506726457404</v>
      </c>
      <c r="J10" s="3">
        <v>322</v>
      </c>
      <c r="K10" s="3" t="s">
        <v>30</v>
      </c>
      <c r="L10" s="3">
        <v>0.90134529147982001</v>
      </c>
      <c r="M10" s="3" t="s">
        <v>31</v>
      </c>
    </row>
    <row r="11" spans="1:13" ht="29" x14ac:dyDescent="0.35">
      <c r="A11" s="3" t="s">
        <v>10</v>
      </c>
      <c r="B11" s="3">
        <v>0.94523699235820202</v>
      </c>
      <c r="C11" s="5">
        <v>0.95269071555292695</v>
      </c>
      <c r="D11" s="3">
        <v>151</v>
      </c>
      <c r="E11" s="3">
        <v>0.92105146175750396</v>
      </c>
      <c r="F11" s="3">
        <v>0.92785334121821395</v>
      </c>
      <c r="G11" s="3">
        <v>32</v>
      </c>
      <c r="H11" s="3">
        <v>0.91027996939175204</v>
      </c>
      <c r="I11" s="3">
        <v>0.91247782377291498</v>
      </c>
      <c r="J11" s="3">
        <v>288</v>
      </c>
      <c r="K11" s="3" t="s">
        <v>34</v>
      </c>
      <c r="L11" s="3">
        <v>0.95209934949733799</v>
      </c>
      <c r="M11" s="3" t="s">
        <v>35</v>
      </c>
    </row>
    <row r="12" spans="1:13" ht="29" x14ac:dyDescent="0.35">
      <c r="A12" s="3" t="s">
        <v>17</v>
      </c>
      <c r="B12" s="3">
        <v>0.972481450034548</v>
      </c>
      <c r="C12" s="5">
        <v>0.98030303030303001</v>
      </c>
      <c r="D12" s="3">
        <v>51</v>
      </c>
      <c r="E12" s="3">
        <v>0.96571802586639</v>
      </c>
      <c r="F12" s="3">
        <v>0.97424242424242402</v>
      </c>
      <c r="G12" s="3">
        <v>7</v>
      </c>
      <c r="H12" s="3">
        <v>0.97325544598232805</v>
      </c>
      <c r="I12" s="3">
        <v>0.97424242424242402</v>
      </c>
      <c r="J12" s="3">
        <v>218</v>
      </c>
      <c r="K12" s="3" t="s">
        <v>48</v>
      </c>
      <c r="L12" s="3">
        <v>0.98787878787878702</v>
      </c>
      <c r="M12" s="3" t="s">
        <v>49</v>
      </c>
    </row>
    <row r="13" spans="1:13" ht="29" x14ac:dyDescent="0.35">
      <c r="A13" s="3" t="s">
        <v>16</v>
      </c>
      <c r="B13" s="3">
        <v>0.99392741215171099</v>
      </c>
      <c r="C13" s="5">
        <v>0.99620853080568705</v>
      </c>
      <c r="D13" s="3">
        <v>57</v>
      </c>
      <c r="E13" s="3">
        <v>0.99346121168551005</v>
      </c>
      <c r="F13" s="3">
        <v>0.99715639810426504</v>
      </c>
      <c r="G13" s="3">
        <v>18</v>
      </c>
      <c r="H13" s="3">
        <v>0.97150404113020905</v>
      </c>
      <c r="I13" s="3">
        <v>0.968720379146919</v>
      </c>
      <c r="J13" s="3">
        <v>366</v>
      </c>
      <c r="K13" s="3" t="s">
        <v>46</v>
      </c>
      <c r="L13" s="3">
        <v>0.99715639810426504</v>
      </c>
      <c r="M13" s="3" t="s">
        <v>47</v>
      </c>
    </row>
    <row r="14" spans="1:13" ht="29" x14ac:dyDescent="0.35">
      <c r="A14" s="3" t="s">
        <v>9</v>
      </c>
      <c r="B14" s="3">
        <v>0.98961009921279697</v>
      </c>
      <c r="C14" s="5">
        <v>0.99649737302977204</v>
      </c>
      <c r="D14" s="3">
        <v>142</v>
      </c>
      <c r="E14" s="3">
        <v>0.97667472457577398</v>
      </c>
      <c r="F14" s="3">
        <v>0.97197898423817797</v>
      </c>
      <c r="G14" s="3">
        <v>61</v>
      </c>
      <c r="H14" s="3">
        <v>0.94217566125362195</v>
      </c>
      <c r="I14" s="3">
        <v>0.92644483362521801</v>
      </c>
      <c r="J14" s="3">
        <v>373</v>
      </c>
      <c r="K14" s="3" t="s">
        <v>32</v>
      </c>
      <c r="L14" s="3">
        <v>0.99299474605954396</v>
      </c>
      <c r="M14" s="3" t="s">
        <v>33</v>
      </c>
    </row>
    <row r="15" spans="1:13" ht="29" x14ac:dyDescent="0.35">
      <c r="A15" s="3" t="s">
        <v>15</v>
      </c>
      <c r="B15" s="3">
        <v>0.99956253215652802</v>
      </c>
      <c r="C15" s="5">
        <v>0.99937304075235101</v>
      </c>
      <c r="D15" s="3">
        <v>40</v>
      </c>
      <c r="E15" s="3">
        <v>0.99902212408826396</v>
      </c>
      <c r="F15" s="3">
        <v>0.99895506792058497</v>
      </c>
      <c r="G15" s="3">
        <v>17</v>
      </c>
      <c r="H15" s="3">
        <v>0.99904784423924298</v>
      </c>
      <c r="I15" s="3">
        <v>0.99885057471264305</v>
      </c>
      <c r="J15" s="3">
        <v>86</v>
      </c>
      <c r="K15" s="3" t="s">
        <v>44</v>
      </c>
      <c r="L15" s="3">
        <v>0.78814002089864099</v>
      </c>
      <c r="M15" s="3" t="s">
        <v>45</v>
      </c>
    </row>
    <row r="16" spans="1:13" ht="29" x14ac:dyDescent="0.35">
      <c r="A16" s="3" t="s">
        <v>7</v>
      </c>
      <c r="B16" s="3">
        <v>1</v>
      </c>
      <c r="C16" s="5">
        <v>1</v>
      </c>
      <c r="D16" s="3">
        <v>150</v>
      </c>
      <c r="E16" s="3">
        <v>0.95447154471544704</v>
      </c>
      <c r="F16" s="3">
        <v>0.95250000000000001</v>
      </c>
      <c r="G16" s="3">
        <v>35</v>
      </c>
      <c r="H16" s="3">
        <v>0.96306835290575099</v>
      </c>
      <c r="I16" s="3">
        <v>0.97</v>
      </c>
      <c r="J16" s="3">
        <v>374</v>
      </c>
      <c r="K16" s="3" t="s">
        <v>28</v>
      </c>
      <c r="L16" s="3">
        <v>0.96750000000000003</v>
      </c>
      <c r="M16" s="3" t="s">
        <v>29</v>
      </c>
    </row>
    <row r="17" spans="1:13" ht="29" x14ac:dyDescent="0.35">
      <c r="A17" s="3"/>
      <c r="B17" s="3"/>
      <c r="C17" s="5"/>
      <c r="D17" s="3"/>
      <c r="E17" s="3"/>
      <c r="F17" s="3"/>
      <c r="G17" s="3"/>
      <c r="H17" s="3"/>
      <c r="I17" s="3"/>
      <c r="J17" s="3"/>
      <c r="K17" s="3"/>
      <c r="L17" s="3"/>
      <c r="M17" s="3"/>
    </row>
  </sheetData>
  <sortState xmlns:xlrd2="http://schemas.microsoft.com/office/spreadsheetml/2017/richdata2" ref="A3:M16">
    <sortCondition ref="C3:C1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3F5E3-FD8B-E140-858F-79084B2EAFDA}">
  <dimension ref="A1:Q16"/>
  <sheetViews>
    <sheetView workbookViewId="0">
      <selection activeCell="F1" sqref="F1"/>
    </sheetView>
  </sheetViews>
  <sheetFormatPr baseColWidth="10" defaultRowHeight="16" x14ac:dyDescent="0.2"/>
  <cols>
    <col min="2" max="2" width="19.33203125" customWidth="1"/>
    <col min="3" max="3" width="26.33203125" customWidth="1"/>
    <col min="4" max="4" width="14.1640625" customWidth="1"/>
    <col min="5" max="5" width="24.1640625" customWidth="1"/>
  </cols>
  <sheetData>
    <row r="1" spans="1:17" x14ac:dyDescent="0.2">
      <c r="A1" t="s">
        <v>0</v>
      </c>
      <c r="B1" t="s">
        <v>90</v>
      </c>
      <c r="C1" t="s">
        <v>91</v>
      </c>
      <c r="D1" t="s">
        <v>92</v>
      </c>
      <c r="E1" t="s">
        <v>93</v>
      </c>
      <c r="F1" t="s">
        <v>94</v>
      </c>
      <c r="G1" t="s">
        <v>95</v>
      </c>
      <c r="H1" t="s">
        <v>96</v>
      </c>
      <c r="I1" t="s">
        <v>97</v>
      </c>
      <c r="J1" t="s">
        <v>98</v>
      </c>
      <c r="K1" t="s">
        <v>99</v>
      </c>
      <c r="L1" t="s">
        <v>100</v>
      </c>
      <c r="M1" t="s">
        <v>101</v>
      </c>
      <c r="N1" t="s">
        <v>102</v>
      </c>
      <c r="O1" t="s">
        <v>103</v>
      </c>
      <c r="P1" t="s">
        <v>104</v>
      </c>
      <c r="Q1" t="s">
        <v>105</v>
      </c>
    </row>
    <row r="2" spans="1:17" x14ac:dyDescent="0.2">
      <c r="A2" t="s">
        <v>9</v>
      </c>
      <c r="B2">
        <v>0.98356792882280097</v>
      </c>
      <c r="C2">
        <v>0.978984238178634</v>
      </c>
      <c r="D2">
        <v>105</v>
      </c>
      <c r="E2">
        <v>0.98185849466209196</v>
      </c>
      <c r="F2">
        <v>0.98248686514886097</v>
      </c>
      <c r="G2">
        <v>100</v>
      </c>
      <c r="H2">
        <v>0.97241991225499402</v>
      </c>
      <c r="I2">
        <v>0.96497373029772304</v>
      </c>
      <c r="J2">
        <v>87</v>
      </c>
      <c r="K2">
        <v>0.99048716068206299</v>
      </c>
      <c r="L2">
        <v>0.99299474605954396</v>
      </c>
      <c r="M2">
        <v>148</v>
      </c>
      <c r="N2">
        <v>0.99048716068206299</v>
      </c>
      <c r="O2">
        <v>0.99299474605954396</v>
      </c>
      <c r="P2">
        <v>148</v>
      </c>
      <c r="Q2">
        <f>AVERAGE(C2,F2,I2,L2,O2)</f>
        <v>0.98248686514886108</v>
      </c>
    </row>
    <row r="3" spans="1:17" x14ac:dyDescent="0.2">
      <c r="A3" t="s">
        <v>18</v>
      </c>
      <c r="B3">
        <v>0.90148011100832504</v>
      </c>
      <c r="C3">
        <v>0.86206896551724099</v>
      </c>
      <c r="D3">
        <v>500</v>
      </c>
      <c r="E3">
        <v>0.88843663274745599</v>
      </c>
      <c r="F3">
        <v>0.87931034482758597</v>
      </c>
      <c r="G3">
        <v>145</v>
      </c>
      <c r="H3">
        <v>0.89722479185938897</v>
      </c>
      <c r="I3">
        <v>0.88793103448275801</v>
      </c>
      <c r="J3">
        <v>204</v>
      </c>
      <c r="K3">
        <v>0.90148011100832504</v>
      </c>
      <c r="L3">
        <v>0.86206896551724099</v>
      </c>
      <c r="M3">
        <v>583</v>
      </c>
      <c r="N3">
        <v>0.87160037002775204</v>
      </c>
      <c r="O3">
        <v>0.87068965517241304</v>
      </c>
      <c r="P3">
        <v>76</v>
      </c>
      <c r="Q3">
        <f t="shared" ref="Q3:Q16" si="0">AVERAGE(C3,F3,I3,L3,O3)</f>
        <v>0.87241379310344791</v>
      </c>
    </row>
    <row r="4" spans="1:17" x14ac:dyDescent="0.2">
      <c r="A4" t="s">
        <v>20</v>
      </c>
      <c r="B4">
        <v>0.88737280296022203</v>
      </c>
      <c r="C4">
        <v>0.859649122807017</v>
      </c>
      <c r="D4">
        <v>485</v>
      </c>
      <c r="E4">
        <v>0.88529139685476399</v>
      </c>
      <c r="F4">
        <v>0.84210526315789402</v>
      </c>
      <c r="G4">
        <v>307</v>
      </c>
      <c r="H4">
        <v>0.88108233117483803</v>
      </c>
      <c r="I4">
        <v>0.85526315789473595</v>
      </c>
      <c r="J4">
        <v>283</v>
      </c>
      <c r="K4">
        <v>0.88529139685476399</v>
      </c>
      <c r="L4">
        <v>0.859649122807017</v>
      </c>
      <c r="M4">
        <v>546</v>
      </c>
      <c r="N4">
        <v>0.88968547641073004</v>
      </c>
      <c r="O4">
        <v>0.85526315789473595</v>
      </c>
      <c r="P4">
        <v>455</v>
      </c>
      <c r="Q4">
        <f t="shared" si="0"/>
        <v>0.85438596491227992</v>
      </c>
    </row>
    <row r="5" spans="1:17" x14ac:dyDescent="0.2">
      <c r="A5" t="s">
        <v>24</v>
      </c>
      <c r="B5">
        <v>0.89173426628880403</v>
      </c>
      <c r="C5">
        <v>0.902913934149144</v>
      </c>
      <c r="D5">
        <v>53</v>
      </c>
      <c r="E5">
        <v>0.89173426628880403</v>
      </c>
      <c r="F5">
        <v>0.902913934149144</v>
      </c>
      <c r="G5">
        <v>42</v>
      </c>
      <c r="H5">
        <v>0.89173426628880403</v>
      </c>
      <c r="I5">
        <v>0.902913934149144</v>
      </c>
      <c r="J5">
        <v>38</v>
      </c>
      <c r="K5">
        <v>0.89173426628880403</v>
      </c>
      <c r="L5">
        <v>0.902913934149144</v>
      </c>
      <c r="M5">
        <v>42</v>
      </c>
      <c r="N5">
        <v>0.89173426628880403</v>
      </c>
      <c r="O5">
        <v>0.902913934149144</v>
      </c>
      <c r="P5">
        <v>42</v>
      </c>
      <c r="Q5">
        <f t="shared" si="0"/>
        <v>0.902913934149144</v>
      </c>
    </row>
    <row r="6" spans="1:17" x14ac:dyDescent="0.2">
      <c r="A6" t="s">
        <v>16</v>
      </c>
      <c r="B6">
        <v>0.99252445373940701</v>
      </c>
      <c r="C6">
        <v>0.992417061611374</v>
      </c>
      <c r="D6">
        <v>55</v>
      </c>
      <c r="E6">
        <v>0.99065747336775301</v>
      </c>
      <c r="F6">
        <v>0.99336492890995198</v>
      </c>
      <c r="G6">
        <v>51</v>
      </c>
      <c r="H6">
        <v>0.99112476308737996</v>
      </c>
      <c r="I6">
        <v>0.99431279620852997</v>
      </c>
      <c r="J6">
        <v>39</v>
      </c>
      <c r="K6">
        <v>0.99112476308737896</v>
      </c>
      <c r="L6">
        <v>0.99336492890995198</v>
      </c>
      <c r="M6">
        <v>76</v>
      </c>
      <c r="N6">
        <v>0.99112476308737896</v>
      </c>
      <c r="O6">
        <v>0.99336492890995198</v>
      </c>
      <c r="P6">
        <v>66</v>
      </c>
      <c r="Q6">
        <f t="shared" si="0"/>
        <v>0.99336492890995198</v>
      </c>
    </row>
    <row r="7" spans="1:17" x14ac:dyDescent="0.2">
      <c r="A7" t="s">
        <v>8</v>
      </c>
      <c r="B7">
        <v>0.89723756906077301</v>
      </c>
      <c r="C7">
        <v>0.88452914798206195</v>
      </c>
      <c r="D7">
        <v>282</v>
      </c>
      <c r="E7">
        <v>0.90165745856353596</v>
      </c>
      <c r="F7">
        <v>0.898542600896861</v>
      </c>
      <c r="G7">
        <v>229</v>
      </c>
      <c r="H7">
        <v>0.90082872928176705</v>
      </c>
      <c r="I7">
        <v>0.89573991031390099</v>
      </c>
      <c r="J7">
        <v>147</v>
      </c>
      <c r="K7">
        <v>0.89613259668508205</v>
      </c>
      <c r="L7">
        <v>0.89069506726457404</v>
      </c>
      <c r="M7">
        <v>217</v>
      </c>
      <c r="N7">
        <v>0.89530386740331402</v>
      </c>
      <c r="O7">
        <v>0.88340807174887803</v>
      </c>
      <c r="P7">
        <v>215</v>
      </c>
      <c r="Q7">
        <f t="shared" si="0"/>
        <v>0.89058295964125522</v>
      </c>
    </row>
    <row r="8" spans="1:17" x14ac:dyDescent="0.2">
      <c r="A8" t="s">
        <v>10</v>
      </c>
      <c r="B8">
        <v>0.93912005531078302</v>
      </c>
      <c r="C8">
        <v>0.95328208160851502</v>
      </c>
      <c r="D8">
        <v>67</v>
      </c>
      <c r="E8">
        <v>0.93912005531078302</v>
      </c>
      <c r="F8">
        <v>0.95328208160851502</v>
      </c>
      <c r="G8">
        <v>63</v>
      </c>
      <c r="H8">
        <v>0.932421721680881</v>
      </c>
      <c r="I8">
        <v>0.93908929627439297</v>
      </c>
      <c r="J8">
        <v>34</v>
      </c>
      <c r="K8">
        <v>0.94436108366659</v>
      </c>
      <c r="L8">
        <v>0.95209934949733799</v>
      </c>
      <c r="M8">
        <v>156</v>
      </c>
      <c r="N8">
        <v>0.94407335537908799</v>
      </c>
      <c r="O8">
        <v>0.95209934949733799</v>
      </c>
      <c r="P8">
        <v>126</v>
      </c>
      <c r="Q8">
        <f t="shared" si="0"/>
        <v>0.94997043169721995</v>
      </c>
    </row>
    <row r="9" spans="1:17" x14ac:dyDescent="0.2">
      <c r="A9" t="s">
        <v>11</v>
      </c>
      <c r="B9">
        <v>0.80037623762376198</v>
      </c>
      <c r="C9">
        <v>0.78542510121457398</v>
      </c>
      <c r="D9">
        <v>495</v>
      </c>
      <c r="E9">
        <v>0.79633663366336604</v>
      </c>
      <c r="F9">
        <v>0.79757085020242902</v>
      </c>
      <c r="G9">
        <v>126</v>
      </c>
      <c r="H9">
        <v>0.79041584158415801</v>
      </c>
      <c r="I9">
        <v>0.76518218623481704</v>
      </c>
      <c r="J9">
        <v>305</v>
      </c>
      <c r="K9">
        <v>0.79637623762376197</v>
      </c>
      <c r="L9">
        <v>0.67206477732793501</v>
      </c>
      <c r="M9">
        <v>543</v>
      </c>
      <c r="N9">
        <v>0.79833663366336605</v>
      </c>
      <c r="O9">
        <v>0.79352226720647701</v>
      </c>
      <c r="P9">
        <v>506</v>
      </c>
      <c r="Q9">
        <f t="shared" si="0"/>
        <v>0.76275303643724646</v>
      </c>
    </row>
    <row r="10" spans="1:17" x14ac:dyDescent="0.2">
      <c r="A10" t="s">
        <v>14</v>
      </c>
      <c r="B10">
        <v>0.88181840964338498</v>
      </c>
      <c r="C10">
        <v>0.82902298850574696</v>
      </c>
      <c r="D10">
        <v>106</v>
      </c>
      <c r="E10">
        <v>0.87827982858431697</v>
      </c>
      <c r="F10">
        <v>0.84626436781609105</v>
      </c>
      <c r="G10">
        <v>103</v>
      </c>
      <c r="H10">
        <v>0.88111169586246596</v>
      </c>
      <c r="I10">
        <v>0.83333333333333304</v>
      </c>
      <c r="J10">
        <v>90</v>
      </c>
      <c r="K10">
        <v>0.87474124752524796</v>
      </c>
      <c r="L10">
        <v>0.837643678160919</v>
      </c>
      <c r="M10">
        <v>150</v>
      </c>
      <c r="N10">
        <v>0.88111169586246596</v>
      </c>
      <c r="O10">
        <v>0.82758620689655105</v>
      </c>
      <c r="P10">
        <v>152</v>
      </c>
      <c r="Q10">
        <f t="shared" si="0"/>
        <v>0.83477011494252817</v>
      </c>
    </row>
    <row r="11" spans="1:17" x14ac:dyDescent="0.2">
      <c r="A11" t="s">
        <v>13</v>
      </c>
      <c r="B11">
        <v>0.78406624785836598</v>
      </c>
      <c r="C11">
        <v>0.74803149606299202</v>
      </c>
      <c r="D11">
        <v>133</v>
      </c>
      <c r="E11">
        <v>0.77237768893965297</v>
      </c>
      <c r="F11">
        <v>0.78346456692913302</v>
      </c>
      <c r="G11">
        <v>136</v>
      </c>
      <c r="H11">
        <v>0.77053112507138699</v>
      </c>
      <c r="I11">
        <v>0.77952755905511795</v>
      </c>
      <c r="J11">
        <v>116</v>
      </c>
      <c r="K11">
        <v>0.78216257376737097</v>
      </c>
      <c r="L11">
        <v>0.78346456692913302</v>
      </c>
      <c r="M11">
        <v>412</v>
      </c>
      <c r="N11">
        <v>0.77826004188082998</v>
      </c>
      <c r="O11">
        <v>0.77952755905511795</v>
      </c>
      <c r="P11">
        <v>856</v>
      </c>
      <c r="Q11">
        <f t="shared" si="0"/>
        <v>0.77480314960629881</v>
      </c>
    </row>
    <row r="12" spans="1:17" x14ac:dyDescent="0.2">
      <c r="A12" t="s">
        <v>7</v>
      </c>
      <c r="B12">
        <v>1</v>
      </c>
      <c r="C12">
        <v>1</v>
      </c>
      <c r="D12">
        <v>78</v>
      </c>
      <c r="E12">
        <v>1</v>
      </c>
      <c r="F12">
        <v>1</v>
      </c>
      <c r="G12">
        <v>79</v>
      </c>
      <c r="H12">
        <v>0.98521529659741003</v>
      </c>
      <c r="I12">
        <v>0.97250000000000003</v>
      </c>
      <c r="J12">
        <v>55</v>
      </c>
      <c r="K12">
        <v>0.99629629629629601</v>
      </c>
      <c r="L12">
        <v>0.995</v>
      </c>
      <c r="M12">
        <v>125</v>
      </c>
      <c r="N12">
        <v>0.99629629629629601</v>
      </c>
      <c r="O12">
        <v>0.995</v>
      </c>
      <c r="P12">
        <v>126</v>
      </c>
      <c r="Q12">
        <f t="shared" si="0"/>
        <v>0.99250000000000005</v>
      </c>
    </row>
    <row r="13" spans="1:17" x14ac:dyDescent="0.2">
      <c r="A13" t="s">
        <v>12</v>
      </c>
      <c r="B13">
        <v>0.75518472798912695</v>
      </c>
      <c r="C13">
        <v>0.74545454545454504</v>
      </c>
      <c r="D13">
        <v>81</v>
      </c>
      <c r="E13">
        <v>0.76420728438010399</v>
      </c>
      <c r="F13">
        <v>0.74545454545454504</v>
      </c>
      <c r="G13">
        <v>82</v>
      </c>
      <c r="H13">
        <v>0.74628511577451095</v>
      </c>
      <c r="I13">
        <v>0.74545454545454504</v>
      </c>
      <c r="J13">
        <v>80</v>
      </c>
      <c r="K13">
        <v>0.77312934076484696</v>
      </c>
      <c r="L13">
        <v>0.74848484848484798</v>
      </c>
      <c r="M13">
        <v>255</v>
      </c>
      <c r="N13">
        <v>0.78956969538273503</v>
      </c>
      <c r="O13">
        <v>0.75757575757575701</v>
      </c>
      <c r="P13">
        <v>365</v>
      </c>
      <c r="Q13">
        <f t="shared" si="0"/>
        <v>0.74848484848484798</v>
      </c>
    </row>
    <row r="14" spans="1:17" x14ac:dyDescent="0.2">
      <c r="A14" t="s">
        <v>17</v>
      </c>
      <c r="B14">
        <v>0.972481450034548</v>
      </c>
      <c r="C14">
        <v>0.98030303030303001</v>
      </c>
      <c r="D14">
        <v>45</v>
      </c>
      <c r="E14">
        <v>0.97395265398511299</v>
      </c>
      <c r="F14">
        <v>0.97424242424242402</v>
      </c>
      <c r="G14">
        <v>61</v>
      </c>
      <c r="H14">
        <v>0.968758555075382</v>
      </c>
      <c r="I14">
        <v>0.972727272727272</v>
      </c>
      <c r="J14">
        <v>36</v>
      </c>
      <c r="K14">
        <v>0.97397193295175999</v>
      </c>
      <c r="L14">
        <v>0.97575757575757505</v>
      </c>
      <c r="M14">
        <v>61</v>
      </c>
      <c r="N14">
        <v>0.973933375018466</v>
      </c>
      <c r="O14">
        <v>0.97575757575757505</v>
      </c>
      <c r="P14">
        <v>61</v>
      </c>
      <c r="Q14">
        <f t="shared" si="0"/>
        <v>0.97575757575757527</v>
      </c>
    </row>
    <row r="15" spans="1:17" x14ac:dyDescent="0.2">
      <c r="A15" t="s">
        <v>19</v>
      </c>
      <c r="B15">
        <v>0.76437246963562699</v>
      </c>
      <c r="C15">
        <v>0.70526315789473604</v>
      </c>
      <c r="D15">
        <v>127</v>
      </c>
      <c r="E15">
        <v>0.77489878542510104</v>
      </c>
      <c r="F15">
        <v>0.71578947368420998</v>
      </c>
      <c r="G15">
        <v>153</v>
      </c>
      <c r="H15">
        <v>0.76450742240215896</v>
      </c>
      <c r="I15">
        <v>0.72631578947368403</v>
      </c>
      <c r="J15">
        <v>96</v>
      </c>
      <c r="K15">
        <v>0.79055330634277998</v>
      </c>
      <c r="L15">
        <v>0.71578947368420998</v>
      </c>
      <c r="M15">
        <v>891</v>
      </c>
      <c r="N15">
        <v>0.78002699055330604</v>
      </c>
      <c r="O15">
        <v>0.69473684210526299</v>
      </c>
      <c r="P15">
        <v>821</v>
      </c>
      <c r="Q15">
        <f t="shared" si="0"/>
        <v>0.71157894736842064</v>
      </c>
    </row>
    <row r="16" spans="1:17" x14ac:dyDescent="0.2">
      <c r="A16" t="s">
        <v>15</v>
      </c>
      <c r="B16">
        <v>0.99933095802043004</v>
      </c>
      <c r="C16">
        <v>0.99926854754440897</v>
      </c>
      <c r="D16">
        <v>40</v>
      </c>
      <c r="E16">
        <v>0.99943385852296496</v>
      </c>
      <c r="F16">
        <v>0.99937304075235101</v>
      </c>
      <c r="G16">
        <v>39</v>
      </c>
      <c r="H16">
        <v>0.99953679875457202</v>
      </c>
      <c r="I16">
        <v>0.999529780564263</v>
      </c>
      <c r="J16">
        <v>34</v>
      </c>
      <c r="K16">
        <v>0.99943385852296496</v>
      </c>
      <c r="L16">
        <v>0.99937304075235101</v>
      </c>
      <c r="M16">
        <v>41</v>
      </c>
      <c r="N16">
        <v>0.99933093153892605</v>
      </c>
      <c r="O16">
        <v>0.99932079414838004</v>
      </c>
      <c r="P16">
        <v>41</v>
      </c>
      <c r="Q16">
        <f t="shared" si="0"/>
        <v>0.99937304075235078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D8E4E-D3F1-0844-8E20-A406E472A16B}">
  <dimension ref="A1:W16"/>
  <sheetViews>
    <sheetView workbookViewId="0">
      <selection activeCell="V1" sqref="V1:W1048576"/>
    </sheetView>
  </sheetViews>
  <sheetFormatPr baseColWidth="10" defaultRowHeight="16" x14ac:dyDescent="0.2"/>
  <cols>
    <col min="1" max="1" width="46.83203125" customWidth="1"/>
  </cols>
  <sheetData>
    <row r="1" spans="1:23" ht="21" x14ac:dyDescent="0.25">
      <c r="A1" s="8" t="s">
        <v>0</v>
      </c>
      <c r="B1" t="s">
        <v>90</v>
      </c>
      <c r="C1" t="s">
        <v>91</v>
      </c>
      <c r="D1" t="s">
        <v>92</v>
      </c>
      <c r="E1" t="s">
        <v>106</v>
      </c>
      <c r="F1" t="s">
        <v>93</v>
      </c>
      <c r="G1" t="s">
        <v>94</v>
      </c>
      <c r="H1" t="s">
        <v>95</v>
      </c>
      <c r="I1" t="s">
        <v>107</v>
      </c>
      <c r="J1" t="s">
        <v>96</v>
      </c>
      <c r="K1" t="s">
        <v>97</v>
      </c>
      <c r="L1" t="s">
        <v>98</v>
      </c>
      <c r="M1" t="s">
        <v>108</v>
      </c>
      <c r="N1" t="s">
        <v>99</v>
      </c>
      <c r="O1" t="s">
        <v>100</v>
      </c>
      <c r="P1" t="s">
        <v>101</v>
      </c>
      <c r="Q1" t="s">
        <v>109</v>
      </c>
      <c r="R1" t="s">
        <v>102</v>
      </c>
      <c r="S1" t="s">
        <v>103</v>
      </c>
      <c r="T1" t="s">
        <v>104</v>
      </c>
      <c r="U1" t="s">
        <v>110</v>
      </c>
      <c r="V1" t="s">
        <v>335</v>
      </c>
      <c r="W1" t="s">
        <v>339</v>
      </c>
    </row>
    <row r="2" spans="1:23" ht="21" x14ac:dyDescent="0.25">
      <c r="A2" s="8" t="s">
        <v>20</v>
      </c>
      <c r="B2">
        <v>0.88737280296022203</v>
      </c>
      <c r="C2">
        <v>0.859649122807017</v>
      </c>
      <c r="D2">
        <v>485</v>
      </c>
      <c r="E2">
        <v>500</v>
      </c>
      <c r="F2">
        <v>0.88529139685476399</v>
      </c>
      <c r="G2">
        <v>0.84210526315789402</v>
      </c>
      <c r="H2">
        <v>307</v>
      </c>
      <c r="I2">
        <v>317</v>
      </c>
      <c r="J2">
        <v>0.88108233117483803</v>
      </c>
      <c r="K2">
        <v>0.85526315789473595</v>
      </c>
      <c r="L2">
        <v>283</v>
      </c>
      <c r="M2">
        <v>294</v>
      </c>
      <c r="N2">
        <v>0.88529139685476399</v>
      </c>
      <c r="O2">
        <v>0.859649122807017</v>
      </c>
      <c r="P2">
        <v>546</v>
      </c>
      <c r="Q2">
        <v>564</v>
      </c>
      <c r="R2">
        <v>0.88968547641073004</v>
      </c>
      <c r="S2">
        <v>0.85526315789473595</v>
      </c>
      <c r="T2">
        <v>455</v>
      </c>
      <c r="U2">
        <v>469</v>
      </c>
      <c r="V2">
        <f>AVERAGE(G2,K2,O2,C2,S2)</f>
        <v>0.85438596491228014</v>
      </c>
      <c r="W2">
        <f>STDEV(C2,G2,K2,O2,S2)</f>
        <v>7.2068757566469722E-3</v>
      </c>
    </row>
    <row r="3" spans="1:23" ht="21" x14ac:dyDescent="0.25">
      <c r="A3" s="8" t="s">
        <v>11</v>
      </c>
      <c r="B3">
        <v>0.80037623762376198</v>
      </c>
      <c r="C3">
        <v>0.78542510121457398</v>
      </c>
      <c r="D3">
        <v>495</v>
      </c>
      <c r="E3">
        <v>500</v>
      </c>
      <c r="F3">
        <v>0.79633663366336604</v>
      </c>
      <c r="G3">
        <v>0.79757085020242902</v>
      </c>
      <c r="H3">
        <v>126</v>
      </c>
      <c r="I3">
        <v>137</v>
      </c>
      <c r="J3">
        <v>0.79041584158415801</v>
      </c>
      <c r="K3">
        <v>0.76518218623481704</v>
      </c>
      <c r="L3">
        <v>305</v>
      </c>
      <c r="M3">
        <v>312</v>
      </c>
      <c r="N3">
        <v>0.79637623762376197</v>
      </c>
      <c r="O3">
        <v>0.67206477732793501</v>
      </c>
      <c r="P3">
        <v>543</v>
      </c>
      <c r="Q3">
        <v>552</v>
      </c>
      <c r="R3">
        <v>0.79833663366336605</v>
      </c>
      <c r="S3">
        <v>0.79352226720647701</v>
      </c>
      <c r="T3">
        <v>506</v>
      </c>
      <c r="U3">
        <v>519</v>
      </c>
      <c r="V3">
        <f>AVERAGE(G3,K3,O3,C3,S3)</f>
        <v>0.76275303643724646</v>
      </c>
      <c r="W3">
        <f t="shared" ref="W3:W16" si="0">STDEV(C3,G3,K3,O3,S3)</f>
        <v>5.2209456393935677E-2</v>
      </c>
    </row>
    <row r="4" spans="1:23" ht="21" x14ac:dyDescent="0.25">
      <c r="A4" s="8" t="s">
        <v>19</v>
      </c>
      <c r="B4">
        <v>0.76437246963562699</v>
      </c>
      <c r="C4">
        <v>0.70526315789473604</v>
      </c>
      <c r="D4">
        <v>127</v>
      </c>
      <c r="E4">
        <v>141</v>
      </c>
      <c r="F4">
        <v>0.77489878542510104</v>
      </c>
      <c r="G4">
        <v>0.71578947368420998</v>
      </c>
      <c r="H4">
        <v>153</v>
      </c>
      <c r="I4">
        <v>166</v>
      </c>
      <c r="J4">
        <v>0.76450742240215896</v>
      </c>
      <c r="K4">
        <v>0.72631578947368403</v>
      </c>
      <c r="L4">
        <v>96</v>
      </c>
      <c r="M4">
        <v>108</v>
      </c>
      <c r="N4">
        <v>0.79055330634277998</v>
      </c>
      <c r="O4">
        <v>0.71578947368420998</v>
      </c>
      <c r="P4">
        <v>891</v>
      </c>
      <c r="Q4">
        <v>914</v>
      </c>
      <c r="R4">
        <v>0.78002699055330604</v>
      </c>
      <c r="S4">
        <v>0.69473684210526299</v>
      </c>
      <c r="T4">
        <v>821</v>
      </c>
      <c r="U4">
        <v>833</v>
      </c>
      <c r="V4">
        <f>AVERAGE(G4,K4,O4,C4,S4)</f>
        <v>0.71157894736842064</v>
      </c>
      <c r="W4">
        <f t="shared" si="0"/>
        <v>1.2001846579990939E-2</v>
      </c>
    </row>
    <row r="5" spans="1:23" ht="21" x14ac:dyDescent="0.25">
      <c r="A5" s="8" t="s">
        <v>9</v>
      </c>
      <c r="B5">
        <v>0.98356792882280097</v>
      </c>
      <c r="C5">
        <v>0.978984238178634</v>
      </c>
      <c r="D5">
        <v>105</v>
      </c>
      <c r="E5">
        <v>124</v>
      </c>
      <c r="F5">
        <v>0.98185849466209196</v>
      </c>
      <c r="G5">
        <v>0.98248686514886097</v>
      </c>
      <c r="H5">
        <v>100</v>
      </c>
      <c r="I5">
        <v>117</v>
      </c>
      <c r="J5">
        <v>0.97241991225499402</v>
      </c>
      <c r="K5">
        <v>0.96497373029772304</v>
      </c>
      <c r="L5">
        <v>87</v>
      </c>
      <c r="M5">
        <v>99</v>
      </c>
      <c r="N5">
        <v>0.99048716068206299</v>
      </c>
      <c r="O5">
        <v>0.99299474605954396</v>
      </c>
      <c r="P5">
        <v>148</v>
      </c>
      <c r="Q5">
        <v>158</v>
      </c>
      <c r="R5">
        <v>0.99048716068206299</v>
      </c>
      <c r="S5">
        <v>0.99299474605954396</v>
      </c>
      <c r="T5">
        <v>148</v>
      </c>
      <c r="U5">
        <v>158</v>
      </c>
      <c r="V5">
        <f>AVERAGE(G5,K5,O5,C5,S5)</f>
        <v>0.9824868651488613</v>
      </c>
      <c r="W5">
        <f t="shared" si="0"/>
        <v>1.1616899440824297E-2</v>
      </c>
    </row>
    <row r="6" spans="1:23" ht="21" x14ac:dyDescent="0.25">
      <c r="A6" s="8" t="s">
        <v>12</v>
      </c>
      <c r="B6">
        <v>0.75518472798912695</v>
      </c>
      <c r="C6">
        <v>0.74545454545454504</v>
      </c>
      <c r="D6">
        <v>81</v>
      </c>
      <c r="E6">
        <v>96</v>
      </c>
      <c r="F6">
        <v>0.76420728438010399</v>
      </c>
      <c r="G6">
        <v>0.74545454545454504</v>
      </c>
      <c r="H6">
        <v>82</v>
      </c>
      <c r="I6">
        <v>95</v>
      </c>
      <c r="J6">
        <v>0.74628511577451095</v>
      </c>
      <c r="K6">
        <v>0.74545454545454504</v>
      </c>
      <c r="L6">
        <v>80</v>
      </c>
      <c r="M6">
        <v>90</v>
      </c>
      <c r="N6">
        <v>0.77312934076484696</v>
      </c>
      <c r="O6">
        <v>0.74848484848484798</v>
      </c>
      <c r="P6">
        <v>255</v>
      </c>
      <c r="Q6">
        <v>265</v>
      </c>
      <c r="R6">
        <v>0.78956969538273503</v>
      </c>
      <c r="S6">
        <v>0.75757575757575701</v>
      </c>
      <c r="T6">
        <v>365</v>
      </c>
      <c r="U6">
        <v>380</v>
      </c>
      <c r="V6">
        <f>AVERAGE(G6,K6,O6,C6,S6)</f>
        <v>0.74848484848484798</v>
      </c>
      <c r="W6">
        <f t="shared" si="0"/>
        <v>5.2486388108147174E-3</v>
      </c>
    </row>
    <row r="7" spans="1:23" ht="21" x14ac:dyDescent="0.25">
      <c r="A7" s="8" t="s">
        <v>13</v>
      </c>
      <c r="B7">
        <v>0.78406624785836598</v>
      </c>
      <c r="C7">
        <v>0.74803149606299202</v>
      </c>
      <c r="D7">
        <v>133</v>
      </c>
      <c r="E7">
        <v>144</v>
      </c>
      <c r="F7">
        <v>0.77237768893965297</v>
      </c>
      <c r="G7">
        <v>0.78346456692913302</v>
      </c>
      <c r="H7">
        <v>136</v>
      </c>
      <c r="I7">
        <v>146</v>
      </c>
      <c r="J7">
        <v>0.77053112507138699</v>
      </c>
      <c r="K7">
        <v>0.77952755905511795</v>
      </c>
      <c r="L7">
        <v>116</v>
      </c>
      <c r="M7">
        <v>126</v>
      </c>
      <c r="N7">
        <v>0.78216257376737097</v>
      </c>
      <c r="O7">
        <v>0.78346456692913302</v>
      </c>
      <c r="P7">
        <v>412</v>
      </c>
      <c r="Q7">
        <v>422</v>
      </c>
      <c r="R7">
        <v>0.77826004188082998</v>
      </c>
      <c r="S7">
        <v>0.77952755905511795</v>
      </c>
      <c r="T7">
        <v>856</v>
      </c>
      <c r="U7">
        <v>872</v>
      </c>
      <c r="V7">
        <f>AVERAGE(G7,K7,O7,C7,S7)</f>
        <v>0.77480314960629881</v>
      </c>
      <c r="W7">
        <f t="shared" si="0"/>
        <v>1.509471615171696E-2</v>
      </c>
    </row>
    <row r="8" spans="1:23" ht="21" x14ac:dyDescent="0.25">
      <c r="A8" s="8" t="s">
        <v>7</v>
      </c>
      <c r="B8">
        <v>1</v>
      </c>
      <c r="C8">
        <v>1</v>
      </c>
      <c r="D8">
        <v>78</v>
      </c>
      <c r="E8">
        <v>85</v>
      </c>
      <c r="F8">
        <v>1</v>
      </c>
      <c r="G8">
        <v>1</v>
      </c>
      <c r="H8">
        <v>79</v>
      </c>
      <c r="I8">
        <v>87</v>
      </c>
      <c r="J8">
        <v>0.98521529659741003</v>
      </c>
      <c r="K8">
        <v>0.97250000000000003</v>
      </c>
      <c r="L8">
        <v>55</v>
      </c>
      <c r="M8">
        <v>63</v>
      </c>
      <c r="N8">
        <v>0.99629629629629601</v>
      </c>
      <c r="O8">
        <v>0.995</v>
      </c>
      <c r="P8">
        <v>125</v>
      </c>
      <c r="Q8">
        <v>130</v>
      </c>
      <c r="R8">
        <v>0.99629629629629601</v>
      </c>
      <c r="S8">
        <v>0.995</v>
      </c>
      <c r="T8">
        <v>126</v>
      </c>
      <c r="U8">
        <v>130</v>
      </c>
      <c r="V8">
        <f>AVERAGE(G8,K8,O8,C8,S8)</f>
        <v>0.99250000000000005</v>
      </c>
      <c r="W8">
        <f t="shared" si="0"/>
        <v>1.1456439237389586E-2</v>
      </c>
    </row>
    <row r="9" spans="1:23" ht="21" x14ac:dyDescent="0.25">
      <c r="A9" s="8" t="s">
        <v>24</v>
      </c>
      <c r="B9">
        <v>0.89173426628880403</v>
      </c>
      <c r="C9">
        <v>0.902913934149144</v>
      </c>
      <c r="D9">
        <v>53</v>
      </c>
      <c r="E9">
        <v>62</v>
      </c>
      <c r="F9">
        <v>0.89173426628880403</v>
      </c>
      <c r="G9">
        <v>0.902913934149144</v>
      </c>
      <c r="H9">
        <v>42</v>
      </c>
      <c r="I9">
        <v>50</v>
      </c>
      <c r="J9">
        <v>0.89173426628880403</v>
      </c>
      <c r="K9">
        <v>0.902913934149144</v>
      </c>
      <c r="L9">
        <v>38</v>
      </c>
      <c r="M9">
        <v>46</v>
      </c>
      <c r="N9">
        <v>0.89173426628880403</v>
      </c>
      <c r="O9">
        <v>0.902913934149144</v>
      </c>
      <c r="P9">
        <v>42</v>
      </c>
      <c r="Q9">
        <v>50</v>
      </c>
      <c r="R9">
        <v>0.89173426628880403</v>
      </c>
      <c r="S9">
        <v>0.902913934149144</v>
      </c>
      <c r="T9">
        <v>42</v>
      </c>
      <c r="U9">
        <v>50</v>
      </c>
      <c r="V9">
        <f>AVERAGE(G9,K9,O9,C9,S9)</f>
        <v>0.902913934149144</v>
      </c>
      <c r="W9">
        <f t="shared" si="0"/>
        <v>0</v>
      </c>
    </row>
    <row r="10" spans="1:23" ht="21" x14ac:dyDescent="0.25">
      <c r="A10" s="8" t="s">
        <v>14</v>
      </c>
      <c r="B10">
        <v>0.88181840964338498</v>
      </c>
      <c r="C10">
        <v>0.82902298850574696</v>
      </c>
      <c r="D10">
        <v>106</v>
      </c>
      <c r="E10">
        <v>115</v>
      </c>
      <c r="F10">
        <v>0.87827982858431697</v>
      </c>
      <c r="G10">
        <v>0.84626436781609105</v>
      </c>
      <c r="H10">
        <v>103</v>
      </c>
      <c r="I10">
        <v>114</v>
      </c>
      <c r="J10">
        <v>0.88111169586246596</v>
      </c>
      <c r="K10">
        <v>0.83333333333333304</v>
      </c>
      <c r="L10">
        <v>90</v>
      </c>
      <c r="M10">
        <v>100</v>
      </c>
      <c r="N10">
        <v>0.87474124752524796</v>
      </c>
      <c r="O10">
        <v>0.837643678160919</v>
      </c>
      <c r="P10">
        <v>150</v>
      </c>
      <c r="Q10">
        <v>156</v>
      </c>
      <c r="R10">
        <v>0.88111169586246596</v>
      </c>
      <c r="S10">
        <v>0.82758620689655105</v>
      </c>
      <c r="T10">
        <v>152</v>
      </c>
      <c r="U10">
        <v>155</v>
      </c>
      <c r="V10">
        <f>AVERAGE(G10,K10,O10,C10,S10)</f>
        <v>0.83477011494252817</v>
      </c>
      <c r="W10">
        <f t="shared" si="0"/>
        <v>7.5345463230612432E-3</v>
      </c>
    </row>
    <row r="11" spans="1:23" ht="21" x14ac:dyDescent="0.25">
      <c r="A11" s="8" t="s">
        <v>16</v>
      </c>
      <c r="B11">
        <v>0.99252445373940701</v>
      </c>
      <c r="C11">
        <v>0.992417061611374</v>
      </c>
      <c r="D11">
        <v>55</v>
      </c>
      <c r="E11">
        <v>65</v>
      </c>
      <c r="F11">
        <v>0.99065747336775301</v>
      </c>
      <c r="G11">
        <v>0.99336492890995198</v>
      </c>
      <c r="H11">
        <v>51</v>
      </c>
      <c r="I11">
        <v>62</v>
      </c>
      <c r="J11">
        <v>0.99112476308737996</v>
      </c>
      <c r="K11">
        <v>0.99431279620852997</v>
      </c>
      <c r="L11">
        <v>39</v>
      </c>
      <c r="M11">
        <v>50</v>
      </c>
      <c r="N11">
        <v>0.99112476308737896</v>
      </c>
      <c r="O11">
        <v>0.99336492890995198</v>
      </c>
      <c r="P11">
        <v>76</v>
      </c>
      <c r="Q11">
        <v>85</v>
      </c>
      <c r="R11">
        <v>0.99112476308737896</v>
      </c>
      <c r="S11">
        <v>0.99336492890995198</v>
      </c>
      <c r="T11">
        <v>66</v>
      </c>
      <c r="U11">
        <v>75</v>
      </c>
      <c r="V11">
        <f>AVERAGE(G11,K11,O11,C11,S11)</f>
        <v>0.99336492890995187</v>
      </c>
      <c r="W11">
        <f t="shared" si="0"/>
        <v>6.7024339448946849E-4</v>
      </c>
    </row>
    <row r="12" spans="1:23" ht="21" x14ac:dyDescent="0.25">
      <c r="A12" s="8" t="s">
        <v>17</v>
      </c>
      <c r="B12">
        <v>0.972481450034548</v>
      </c>
      <c r="C12">
        <v>0.98030303030303001</v>
      </c>
      <c r="D12">
        <v>45</v>
      </c>
      <c r="E12">
        <v>61</v>
      </c>
      <c r="F12">
        <v>0.97395265398511299</v>
      </c>
      <c r="G12">
        <v>0.97424242424242402</v>
      </c>
      <c r="H12">
        <v>61</v>
      </c>
      <c r="I12">
        <v>74</v>
      </c>
      <c r="J12">
        <v>0.968758555075382</v>
      </c>
      <c r="K12">
        <v>0.972727272727272</v>
      </c>
      <c r="L12">
        <v>36</v>
      </c>
      <c r="M12">
        <v>50</v>
      </c>
      <c r="N12">
        <v>0.97397193295175999</v>
      </c>
      <c r="O12">
        <v>0.97575757575757505</v>
      </c>
      <c r="P12">
        <v>61</v>
      </c>
      <c r="Q12">
        <v>74</v>
      </c>
      <c r="R12">
        <v>0.973933375018466</v>
      </c>
      <c r="S12">
        <v>0.97575757575757505</v>
      </c>
      <c r="T12">
        <v>61</v>
      </c>
      <c r="U12">
        <v>74</v>
      </c>
      <c r="V12">
        <f>AVERAGE(G12,K12,O12,C12,S12)</f>
        <v>0.97575757575757527</v>
      </c>
      <c r="W12">
        <f t="shared" si="0"/>
        <v>2.8345889293743052E-3</v>
      </c>
    </row>
    <row r="13" spans="1:23" ht="21" x14ac:dyDescent="0.25">
      <c r="A13" s="8" t="s">
        <v>8</v>
      </c>
      <c r="B13">
        <v>0.89723756906077301</v>
      </c>
      <c r="C13">
        <v>0.88452914798206195</v>
      </c>
      <c r="D13">
        <v>282</v>
      </c>
      <c r="E13">
        <v>287</v>
      </c>
      <c r="F13">
        <v>0.90165745856353596</v>
      </c>
      <c r="G13">
        <v>0.898542600896861</v>
      </c>
      <c r="H13">
        <v>229</v>
      </c>
      <c r="I13">
        <v>234</v>
      </c>
      <c r="J13">
        <v>0.90082872928176705</v>
      </c>
      <c r="K13">
        <v>0.89573991031390099</v>
      </c>
      <c r="L13">
        <v>147</v>
      </c>
      <c r="M13">
        <v>154</v>
      </c>
      <c r="N13">
        <v>0.89613259668508205</v>
      </c>
      <c r="O13">
        <v>0.89069506726457404</v>
      </c>
      <c r="P13">
        <v>217</v>
      </c>
      <c r="Q13">
        <v>223</v>
      </c>
      <c r="R13">
        <v>0.89530386740331402</v>
      </c>
      <c r="S13">
        <v>0.88340807174887803</v>
      </c>
      <c r="T13">
        <v>215</v>
      </c>
      <c r="U13">
        <v>221</v>
      </c>
      <c r="V13">
        <f>AVERAGE(G13,K13,O13,C13,S13)</f>
        <v>0.89058295964125522</v>
      </c>
      <c r="W13">
        <f t="shared" si="0"/>
        <v>6.6725229327147043E-3</v>
      </c>
    </row>
    <row r="14" spans="1:23" ht="21" x14ac:dyDescent="0.25">
      <c r="A14" s="8" t="s">
        <v>15</v>
      </c>
      <c r="B14">
        <v>0.99933095802043004</v>
      </c>
      <c r="C14">
        <v>0.99926854754440897</v>
      </c>
      <c r="D14">
        <v>40</v>
      </c>
      <c r="E14">
        <v>50</v>
      </c>
      <c r="F14">
        <v>0.99943385852296496</v>
      </c>
      <c r="G14">
        <v>0.99937304075235101</v>
      </c>
      <c r="H14">
        <v>39</v>
      </c>
      <c r="I14">
        <v>50</v>
      </c>
      <c r="J14">
        <v>0.99953679875457202</v>
      </c>
      <c r="K14">
        <v>0.999529780564263</v>
      </c>
      <c r="L14">
        <v>34</v>
      </c>
      <c r="M14">
        <v>45</v>
      </c>
      <c r="N14">
        <v>0.99943385852296496</v>
      </c>
      <c r="O14">
        <v>0.99937304075235101</v>
      </c>
      <c r="P14">
        <v>41</v>
      </c>
      <c r="Q14">
        <v>50</v>
      </c>
      <c r="R14">
        <v>0.99933093153892605</v>
      </c>
      <c r="S14">
        <v>0.99932079414838004</v>
      </c>
      <c r="T14">
        <v>41</v>
      </c>
      <c r="U14">
        <v>50</v>
      </c>
      <c r="V14">
        <f>AVERAGE(G14,K14,O14,C14,S14)</f>
        <v>0.99937304075235078</v>
      </c>
      <c r="W14">
        <f t="shared" si="0"/>
        <v>9.7744445840575644E-5</v>
      </c>
    </row>
    <row r="15" spans="1:23" ht="21" x14ac:dyDescent="0.25">
      <c r="A15" s="8" t="s">
        <v>18</v>
      </c>
      <c r="B15">
        <v>0.90148011100832504</v>
      </c>
      <c r="C15">
        <v>0.86206896551724099</v>
      </c>
      <c r="D15">
        <v>500</v>
      </c>
      <c r="E15">
        <v>500</v>
      </c>
      <c r="F15">
        <v>0.88843663274745599</v>
      </c>
      <c r="G15">
        <v>0.87931034482758597</v>
      </c>
      <c r="H15">
        <v>145</v>
      </c>
      <c r="I15">
        <v>155</v>
      </c>
      <c r="J15">
        <v>0.89722479185938897</v>
      </c>
      <c r="K15">
        <v>0.88793103448275801</v>
      </c>
      <c r="L15">
        <v>204</v>
      </c>
      <c r="M15">
        <v>206</v>
      </c>
      <c r="N15">
        <v>0.90148011100832504</v>
      </c>
      <c r="O15">
        <v>0.86206896551724099</v>
      </c>
      <c r="P15">
        <v>583</v>
      </c>
      <c r="Q15">
        <v>586</v>
      </c>
      <c r="R15">
        <v>0.87160037002775204</v>
      </c>
      <c r="S15">
        <v>0.87068965517241304</v>
      </c>
      <c r="T15">
        <v>76</v>
      </c>
      <c r="U15">
        <v>86</v>
      </c>
      <c r="V15">
        <f>AVERAGE(G15,K15,O15,C15,S15)</f>
        <v>0.87241379310344791</v>
      </c>
      <c r="W15">
        <f t="shared" si="0"/>
        <v>1.1240004146901078E-2</v>
      </c>
    </row>
    <row r="16" spans="1:23" ht="21" x14ac:dyDescent="0.25">
      <c r="A16" s="8" t="s">
        <v>10</v>
      </c>
      <c r="B16">
        <v>0.93912005531078302</v>
      </c>
      <c r="C16">
        <v>0.95328208160851502</v>
      </c>
      <c r="D16">
        <v>67</v>
      </c>
      <c r="E16">
        <v>73</v>
      </c>
      <c r="F16">
        <v>0.93912005531078302</v>
      </c>
      <c r="G16">
        <v>0.95328208160851502</v>
      </c>
      <c r="H16">
        <v>63</v>
      </c>
      <c r="I16">
        <v>68</v>
      </c>
      <c r="J16">
        <v>0.932421721680881</v>
      </c>
      <c r="K16">
        <v>0.93908929627439297</v>
      </c>
      <c r="L16">
        <v>34</v>
      </c>
      <c r="M16">
        <v>40</v>
      </c>
      <c r="N16">
        <v>0.94436108366659</v>
      </c>
      <c r="O16">
        <v>0.95209934949733799</v>
      </c>
      <c r="P16">
        <v>156</v>
      </c>
      <c r="Q16">
        <v>157</v>
      </c>
      <c r="R16">
        <v>0.94407335537908799</v>
      </c>
      <c r="S16">
        <v>0.95209934949733799</v>
      </c>
      <c r="T16">
        <v>126</v>
      </c>
      <c r="U16">
        <v>129</v>
      </c>
      <c r="V16">
        <f>AVERAGE(G16,K16,O16,C16,S16)</f>
        <v>0.94997043169721995</v>
      </c>
      <c r="W16">
        <f t="shared" si="0"/>
        <v>6.1114184188120401E-3</v>
      </c>
    </row>
  </sheetData>
  <sortState xmlns:xlrd2="http://schemas.microsoft.com/office/spreadsheetml/2017/richdata2" ref="A2:V16">
    <sortCondition ref="A2:A1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62C1D-602D-4942-94B1-C6B7CCD5682A}">
  <dimension ref="A1:W16"/>
  <sheetViews>
    <sheetView workbookViewId="0">
      <selection activeCell="V1" sqref="V1:W1048576"/>
    </sheetView>
  </sheetViews>
  <sheetFormatPr baseColWidth="10" defaultRowHeight="16" x14ac:dyDescent="0.2"/>
  <sheetData>
    <row r="1" spans="1:23" x14ac:dyDescent="0.2">
      <c r="A1" t="s">
        <v>0</v>
      </c>
      <c r="B1" t="s">
        <v>131</v>
      </c>
      <c r="C1" t="s">
        <v>132</v>
      </c>
      <c r="D1" t="s">
        <v>133</v>
      </c>
      <c r="E1" t="s">
        <v>134</v>
      </c>
      <c r="F1" t="s">
        <v>135</v>
      </c>
      <c r="G1" t="s">
        <v>136</v>
      </c>
      <c r="H1" t="s">
        <v>137</v>
      </c>
      <c r="I1" t="s">
        <v>138</v>
      </c>
      <c r="J1" t="s">
        <v>139</v>
      </c>
      <c r="K1" t="s">
        <v>140</v>
      </c>
      <c r="L1" t="s">
        <v>141</v>
      </c>
      <c r="M1" t="s">
        <v>142</v>
      </c>
      <c r="N1" t="s">
        <v>143</v>
      </c>
      <c r="O1" t="s">
        <v>144</v>
      </c>
      <c r="P1" t="s">
        <v>145</v>
      </c>
      <c r="Q1" t="s">
        <v>146</v>
      </c>
      <c r="R1" t="s">
        <v>147</v>
      </c>
      <c r="S1" t="s">
        <v>148</v>
      </c>
      <c r="T1" t="s">
        <v>149</v>
      </c>
      <c r="U1" t="s">
        <v>150</v>
      </c>
      <c r="V1" t="s">
        <v>344</v>
      </c>
      <c r="W1" t="s">
        <v>345</v>
      </c>
    </row>
    <row r="2" spans="1:23" x14ac:dyDescent="0.2">
      <c r="A2" t="s">
        <v>20</v>
      </c>
      <c r="B2">
        <v>0.87650323774283001</v>
      </c>
      <c r="C2">
        <v>0.86842105263157898</v>
      </c>
      <c r="D2">
        <v>1224</v>
      </c>
      <c r="E2">
        <v>1409</v>
      </c>
      <c r="F2">
        <v>0.87863089731729804</v>
      </c>
      <c r="G2">
        <v>0.86842105263157898</v>
      </c>
      <c r="H2">
        <v>1029</v>
      </c>
      <c r="I2">
        <v>1206</v>
      </c>
      <c r="J2">
        <v>0.87650323774283001</v>
      </c>
      <c r="K2">
        <v>0.86842105263157898</v>
      </c>
      <c r="L2">
        <v>716</v>
      </c>
      <c r="M2">
        <v>902</v>
      </c>
      <c r="N2">
        <v>0.87863089731729804</v>
      </c>
      <c r="O2">
        <v>0.86842105263157898</v>
      </c>
      <c r="P2">
        <v>781</v>
      </c>
      <c r="Q2">
        <v>926</v>
      </c>
      <c r="R2">
        <v>0.87650323774283001</v>
      </c>
      <c r="S2">
        <v>0.86842105263157898</v>
      </c>
      <c r="T2">
        <v>804</v>
      </c>
      <c r="U2">
        <v>948</v>
      </c>
      <c r="V2">
        <f>AVERAGE(C2,G2,K2,O2,S2)</f>
        <v>0.86842105263157898</v>
      </c>
      <c r="W2">
        <f>STDEV(C2,G2,K2,O2,S2)</f>
        <v>0</v>
      </c>
    </row>
    <row r="3" spans="1:23" x14ac:dyDescent="0.2">
      <c r="A3" t="s">
        <v>11</v>
      </c>
      <c r="B3">
        <v>0.78845544554455405</v>
      </c>
      <c r="C3">
        <v>0.75708502024291502</v>
      </c>
      <c r="D3">
        <v>1128</v>
      </c>
      <c r="E3">
        <v>1346</v>
      </c>
      <c r="F3">
        <v>0.78841584158415801</v>
      </c>
      <c r="G3">
        <v>0.748987854251012</v>
      </c>
      <c r="H3">
        <v>1015</v>
      </c>
      <c r="I3">
        <v>1184</v>
      </c>
      <c r="J3">
        <v>0.79041584158415801</v>
      </c>
      <c r="K3">
        <v>0.73684210526315697</v>
      </c>
      <c r="L3">
        <v>786</v>
      </c>
      <c r="M3">
        <v>931</v>
      </c>
      <c r="N3">
        <v>0.78841584158415801</v>
      </c>
      <c r="O3">
        <v>0.748987854251012</v>
      </c>
      <c r="P3">
        <v>747</v>
      </c>
      <c r="Q3">
        <v>888</v>
      </c>
      <c r="R3">
        <v>0.78841584158415801</v>
      </c>
      <c r="S3">
        <v>0.74493927125505999</v>
      </c>
      <c r="T3">
        <v>797</v>
      </c>
      <c r="U3">
        <v>927</v>
      </c>
      <c r="V3">
        <f t="shared" ref="V3:V16" si="0">AVERAGE(C3,G3,K3,O3,S3)</f>
        <v>0.74736842105263113</v>
      </c>
      <c r="W3">
        <f t="shared" ref="W3:W16" si="1">STDEV(C3,G3,K3,O3,S3)</f>
        <v>7.3546162447716253E-3</v>
      </c>
    </row>
    <row r="4" spans="1:23" x14ac:dyDescent="0.2">
      <c r="A4" t="s">
        <v>19</v>
      </c>
      <c r="B4">
        <v>0.76977058029689605</v>
      </c>
      <c r="C4">
        <v>0.72631578947368403</v>
      </c>
      <c r="D4">
        <v>1244</v>
      </c>
      <c r="E4">
        <v>1428</v>
      </c>
      <c r="F4">
        <v>0.76963562753036396</v>
      </c>
      <c r="G4">
        <v>0.71578947368420998</v>
      </c>
      <c r="H4">
        <v>1056</v>
      </c>
      <c r="I4">
        <v>1220</v>
      </c>
      <c r="J4">
        <v>0.76450742240215896</v>
      </c>
      <c r="K4">
        <v>0.70526315789473604</v>
      </c>
      <c r="L4">
        <v>818</v>
      </c>
      <c r="M4">
        <v>960</v>
      </c>
      <c r="N4">
        <v>0.76464237516869005</v>
      </c>
      <c r="O4">
        <v>0.64210526315789396</v>
      </c>
      <c r="P4">
        <v>822</v>
      </c>
      <c r="Q4">
        <v>962</v>
      </c>
      <c r="R4">
        <v>0.76963562753036396</v>
      </c>
      <c r="S4">
        <v>0.68421052631578905</v>
      </c>
      <c r="T4">
        <v>822</v>
      </c>
      <c r="U4">
        <v>957</v>
      </c>
      <c r="V4">
        <f t="shared" si="0"/>
        <v>0.69473684210526254</v>
      </c>
      <c r="W4">
        <f t="shared" si="1"/>
        <v>3.3287133264930456E-2</v>
      </c>
    </row>
    <row r="5" spans="1:23" x14ac:dyDescent="0.2">
      <c r="A5" t="s">
        <v>9</v>
      </c>
      <c r="B5">
        <v>0.94302663020803901</v>
      </c>
      <c r="C5">
        <v>0.93520140105078797</v>
      </c>
      <c r="D5">
        <v>742</v>
      </c>
      <c r="E5">
        <v>832</v>
      </c>
      <c r="F5">
        <v>0.94215342878011499</v>
      </c>
      <c r="G5">
        <v>0.92119089316987701</v>
      </c>
      <c r="H5">
        <v>614</v>
      </c>
      <c r="I5">
        <v>694</v>
      </c>
      <c r="J5">
        <v>0.94385520609658502</v>
      </c>
      <c r="K5">
        <v>0.92644483362521801</v>
      </c>
      <c r="L5">
        <v>488</v>
      </c>
      <c r="M5">
        <v>558</v>
      </c>
      <c r="N5">
        <v>0.943884934821966</v>
      </c>
      <c r="O5">
        <v>0.92119089316987701</v>
      </c>
      <c r="P5">
        <v>482</v>
      </c>
      <c r="Q5">
        <v>547</v>
      </c>
      <c r="R5">
        <v>0.94128746732195001</v>
      </c>
      <c r="S5">
        <v>0.93169877408056001</v>
      </c>
      <c r="T5">
        <v>459</v>
      </c>
      <c r="U5">
        <v>539</v>
      </c>
      <c r="V5">
        <f t="shared" si="0"/>
        <v>0.92714535901926387</v>
      </c>
      <c r="W5">
        <f t="shared" si="1"/>
        <v>6.2656896042026641E-3</v>
      </c>
    </row>
    <row r="6" spans="1:23" x14ac:dyDescent="0.2">
      <c r="A6" t="s">
        <v>12</v>
      </c>
      <c r="B6">
        <v>0.76722602526215999</v>
      </c>
      <c r="C6">
        <v>0.74545454545454504</v>
      </c>
      <c r="D6">
        <v>1193</v>
      </c>
      <c r="E6">
        <v>1368</v>
      </c>
      <c r="F6">
        <v>0.76722602526215999</v>
      </c>
      <c r="G6">
        <v>0.74848484848484798</v>
      </c>
      <c r="H6">
        <v>1007</v>
      </c>
      <c r="I6">
        <v>1160</v>
      </c>
      <c r="J6">
        <v>0.76720341483892096</v>
      </c>
      <c r="K6">
        <v>0.75454545454545396</v>
      </c>
      <c r="L6">
        <v>756</v>
      </c>
      <c r="M6">
        <v>881</v>
      </c>
      <c r="N6">
        <v>0.76870734049052902</v>
      </c>
      <c r="O6">
        <v>0.74545454545454504</v>
      </c>
      <c r="P6">
        <v>742</v>
      </c>
      <c r="Q6">
        <v>865</v>
      </c>
      <c r="R6">
        <v>0.767214803177097</v>
      </c>
      <c r="S6">
        <v>0.74545454545454504</v>
      </c>
      <c r="T6">
        <v>747</v>
      </c>
      <c r="U6">
        <v>871</v>
      </c>
      <c r="V6">
        <f t="shared" si="0"/>
        <v>0.74787878787878748</v>
      </c>
      <c r="W6">
        <f t="shared" si="1"/>
        <v>3.9510317607288053E-3</v>
      </c>
    </row>
    <row r="7" spans="1:23" x14ac:dyDescent="0.2">
      <c r="A7" t="s">
        <v>13</v>
      </c>
      <c r="B7">
        <v>0.77043594136683802</v>
      </c>
      <c r="C7">
        <v>0.77559055118110198</v>
      </c>
      <c r="D7">
        <v>956</v>
      </c>
      <c r="E7">
        <v>1255</v>
      </c>
      <c r="F7">
        <v>0.77239672568056295</v>
      </c>
      <c r="G7">
        <v>0.77952755905511795</v>
      </c>
      <c r="H7">
        <v>903</v>
      </c>
      <c r="I7">
        <v>1104</v>
      </c>
      <c r="J7">
        <v>0.77239672568056295</v>
      </c>
      <c r="K7">
        <v>0.77952755905511795</v>
      </c>
      <c r="L7">
        <v>798</v>
      </c>
      <c r="M7">
        <v>933</v>
      </c>
      <c r="N7">
        <v>0.77239672568056295</v>
      </c>
      <c r="O7">
        <v>0.77952755905511795</v>
      </c>
      <c r="P7">
        <v>814</v>
      </c>
      <c r="Q7">
        <v>944</v>
      </c>
      <c r="R7">
        <v>0.77239672568056295</v>
      </c>
      <c r="S7">
        <v>0.77952755905511795</v>
      </c>
      <c r="T7">
        <v>795</v>
      </c>
      <c r="U7">
        <v>927</v>
      </c>
      <c r="V7">
        <f t="shared" si="0"/>
        <v>0.77874015748031478</v>
      </c>
      <c r="W7">
        <f t="shared" si="1"/>
        <v>1.7606834468503244E-3</v>
      </c>
    </row>
    <row r="8" spans="1:23" x14ac:dyDescent="0.2">
      <c r="A8" t="s">
        <v>7</v>
      </c>
      <c r="B8">
        <v>0.96430292080698499</v>
      </c>
      <c r="C8">
        <v>0.96750000000000003</v>
      </c>
      <c r="D8">
        <v>893</v>
      </c>
      <c r="E8">
        <v>1102</v>
      </c>
      <c r="F8">
        <v>0.96430292080698499</v>
      </c>
      <c r="G8">
        <v>0.97</v>
      </c>
      <c r="H8">
        <v>786</v>
      </c>
      <c r="I8">
        <v>912</v>
      </c>
      <c r="J8">
        <v>0.96306835290575099</v>
      </c>
      <c r="K8">
        <v>0.97</v>
      </c>
      <c r="L8">
        <v>608</v>
      </c>
      <c r="M8">
        <v>717</v>
      </c>
      <c r="N8">
        <v>0.96306835290575099</v>
      </c>
      <c r="O8">
        <v>0.96750000000000003</v>
      </c>
      <c r="P8">
        <v>606</v>
      </c>
      <c r="Q8">
        <v>711</v>
      </c>
      <c r="R8">
        <v>0.96306835290575099</v>
      </c>
      <c r="S8">
        <v>0.96499999999999997</v>
      </c>
      <c r="T8">
        <v>608</v>
      </c>
      <c r="U8">
        <v>705</v>
      </c>
      <c r="V8">
        <f t="shared" si="0"/>
        <v>0.96799999999999997</v>
      </c>
      <c r="W8">
        <f t="shared" si="1"/>
        <v>2.0916500663351843E-3</v>
      </c>
    </row>
    <row r="9" spans="1:23" x14ac:dyDescent="0.2">
      <c r="A9" t="s">
        <v>24</v>
      </c>
      <c r="B9">
        <v>0.75509524613604495</v>
      </c>
      <c r="C9">
        <v>0.74998309782976103</v>
      </c>
      <c r="D9">
        <v>211</v>
      </c>
      <c r="E9">
        <v>257</v>
      </c>
      <c r="F9">
        <v>0.75372980613613405</v>
      </c>
      <c r="G9">
        <v>0.75086201068217096</v>
      </c>
      <c r="H9">
        <v>206</v>
      </c>
      <c r="I9">
        <v>258</v>
      </c>
      <c r="J9">
        <v>0.75306373338013599</v>
      </c>
      <c r="K9">
        <v>0.74978027178689699</v>
      </c>
      <c r="L9">
        <v>157</v>
      </c>
      <c r="M9">
        <v>202</v>
      </c>
      <c r="N9">
        <v>0.70134555425146605</v>
      </c>
      <c r="O9">
        <v>0.70529375971874697</v>
      </c>
      <c r="P9">
        <v>282</v>
      </c>
      <c r="Q9">
        <v>333</v>
      </c>
      <c r="R9">
        <v>0.75372980613613405</v>
      </c>
      <c r="S9">
        <v>0.75086201068217096</v>
      </c>
      <c r="T9">
        <v>177</v>
      </c>
      <c r="U9">
        <v>228</v>
      </c>
      <c r="V9">
        <f t="shared" si="0"/>
        <v>0.74135623013994933</v>
      </c>
      <c r="W9">
        <f t="shared" si="1"/>
        <v>2.0165619406063869E-2</v>
      </c>
    </row>
    <row r="10" spans="1:23" x14ac:dyDescent="0.2">
      <c r="A10" t="s">
        <v>14</v>
      </c>
      <c r="B10">
        <v>0.87544294915169196</v>
      </c>
      <c r="C10">
        <v>0.83477011494252795</v>
      </c>
      <c r="D10">
        <v>1227</v>
      </c>
      <c r="E10">
        <v>1406</v>
      </c>
      <c r="F10">
        <v>0.86978673282710495</v>
      </c>
      <c r="G10">
        <v>0.83908045977011403</v>
      </c>
      <c r="H10">
        <v>959</v>
      </c>
      <c r="I10">
        <v>1108</v>
      </c>
      <c r="J10">
        <v>0.87119514823446798</v>
      </c>
      <c r="K10">
        <v>0.83620689655172398</v>
      </c>
      <c r="L10">
        <v>771</v>
      </c>
      <c r="M10">
        <v>905</v>
      </c>
      <c r="N10">
        <v>0.87049094053078702</v>
      </c>
      <c r="O10">
        <v>0.837643678160919</v>
      </c>
      <c r="P10">
        <v>752</v>
      </c>
      <c r="Q10">
        <v>880</v>
      </c>
      <c r="R10">
        <v>0.87473623537077405</v>
      </c>
      <c r="S10">
        <v>0.83333333333333304</v>
      </c>
      <c r="T10">
        <v>772</v>
      </c>
      <c r="U10">
        <v>888</v>
      </c>
      <c r="V10">
        <f t="shared" si="0"/>
        <v>0.83620689655172353</v>
      </c>
      <c r="W10">
        <f t="shared" si="1"/>
        <v>2.2717511926495415E-3</v>
      </c>
    </row>
    <row r="11" spans="1:23" x14ac:dyDescent="0.2">
      <c r="A11" t="s">
        <v>16</v>
      </c>
      <c r="B11">
        <v>0.97523909112694096</v>
      </c>
      <c r="C11">
        <v>0.96966824644549698</v>
      </c>
      <c r="D11">
        <v>796</v>
      </c>
      <c r="E11">
        <v>1055</v>
      </c>
      <c r="F11">
        <v>0.97150404113020905</v>
      </c>
      <c r="G11">
        <v>0.968720379146919</v>
      </c>
      <c r="H11">
        <v>758</v>
      </c>
      <c r="I11">
        <v>918</v>
      </c>
      <c r="J11">
        <v>0.972442977583164</v>
      </c>
      <c r="K11">
        <v>0.968720379146919</v>
      </c>
      <c r="L11">
        <v>515</v>
      </c>
      <c r="M11">
        <v>673</v>
      </c>
      <c r="N11">
        <v>0.97243862056946095</v>
      </c>
      <c r="O11">
        <v>0.968720379146919</v>
      </c>
      <c r="P11">
        <v>515</v>
      </c>
      <c r="Q11">
        <v>648</v>
      </c>
      <c r="R11">
        <v>0.97477724767444396</v>
      </c>
      <c r="S11">
        <v>0.96587677725118404</v>
      </c>
      <c r="T11">
        <v>475</v>
      </c>
      <c r="U11">
        <v>629</v>
      </c>
      <c r="V11">
        <f t="shared" si="0"/>
        <v>0.96834123222748758</v>
      </c>
      <c r="W11">
        <f t="shared" si="1"/>
        <v>1.4375119325217272E-3</v>
      </c>
    </row>
    <row r="12" spans="1:23" x14ac:dyDescent="0.2">
      <c r="A12" t="s">
        <v>17</v>
      </c>
      <c r="B12">
        <v>0.97475121202047599</v>
      </c>
      <c r="C12">
        <v>0.97575757575757505</v>
      </c>
      <c r="D12">
        <v>350</v>
      </c>
      <c r="E12">
        <v>440</v>
      </c>
      <c r="F12">
        <v>0.97475121202047599</v>
      </c>
      <c r="G12">
        <v>0.97575757575757505</v>
      </c>
      <c r="H12">
        <v>251</v>
      </c>
      <c r="I12">
        <v>319</v>
      </c>
      <c r="J12">
        <v>0.97475121202047599</v>
      </c>
      <c r="K12">
        <v>0.97575757575757505</v>
      </c>
      <c r="L12">
        <v>214</v>
      </c>
      <c r="M12">
        <v>270</v>
      </c>
      <c r="N12">
        <v>0.97398237215116001</v>
      </c>
      <c r="O12">
        <v>0.97424242424242402</v>
      </c>
      <c r="P12">
        <v>217</v>
      </c>
      <c r="Q12">
        <v>265</v>
      </c>
      <c r="R12">
        <v>0.973236103494444</v>
      </c>
      <c r="S12">
        <v>0.97575757575757505</v>
      </c>
      <c r="T12">
        <v>224</v>
      </c>
      <c r="U12">
        <v>273</v>
      </c>
      <c r="V12">
        <f t="shared" si="0"/>
        <v>0.97545454545454491</v>
      </c>
      <c r="W12">
        <f t="shared" si="1"/>
        <v>6.7759635681789905E-4</v>
      </c>
    </row>
    <row r="13" spans="1:23" x14ac:dyDescent="0.2">
      <c r="A13" t="s">
        <v>8</v>
      </c>
      <c r="B13">
        <v>0.79088397790055198</v>
      </c>
      <c r="C13">
        <v>0.76569506726457404</v>
      </c>
      <c r="D13">
        <v>939</v>
      </c>
      <c r="E13">
        <v>1203</v>
      </c>
      <c r="F13">
        <v>0.79088397790055198</v>
      </c>
      <c r="G13">
        <v>0.76569506726457404</v>
      </c>
      <c r="H13">
        <v>677</v>
      </c>
      <c r="I13">
        <v>950</v>
      </c>
      <c r="J13">
        <v>0.79088397790055198</v>
      </c>
      <c r="K13">
        <v>0.76569506726457404</v>
      </c>
      <c r="L13">
        <v>481</v>
      </c>
      <c r="M13">
        <v>679</v>
      </c>
      <c r="N13">
        <v>0.79088397790055198</v>
      </c>
      <c r="O13">
        <v>0.76569506726457404</v>
      </c>
      <c r="P13">
        <v>587</v>
      </c>
      <c r="Q13">
        <v>752</v>
      </c>
      <c r="R13">
        <v>0.79088397790055198</v>
      </c>
      <c r="S13">
        <v>0.76569506726457404</v>
      </c>
      <c r="T13">
        <v>550</v>
      </c>
      <c r="U13">
        <v>712</v>
      </c>
      <c r="V13">
        <f t="shared" si="0"/>
        <v>0.76569506726457404</v>
      </c>
      <c r="W13">
        <f t="shared" si="1"/>
        <v>0</v>
      </c>
    </row>
    <row r="14" spans="1:23" x14ac:dyDescent="0.2">
      <c r="A14" t="s">
        <v>15</v>
      </c>
      <c r="B14">
        <v>0.99912505769267901</v>
      </c>
      <c r="C14">
        <v>0.99885057471264305</v>
      </c>
      <c r="D14">
        <v>157</v>
      </c>
      <c r="E14">
        <v>232</v>
      </c>
      <c r="F14">
        <v>0.99912505769267901</v>
      </c>
      <c r="G14">
        <v>0.99885057471264305</v>
      </c>
      <c r="H14">
        <v>137</v>
      </c>
      <c r="I14">
        <v>195</v>
      </c>
      <c r="J14">
        <v>0.99912505769267901</v>
      </c>
      <c r="K14">
        <v>0.99885057471264305</v>
      </c>
      <c r="L14">
        <v>124</v>
      </c>
      <c r="M14">
        <v>157</v>
      </c>
      <c r="N14">
        <v>0.99904784423924298</v>
      </c>
      <c r="O14">
        <v>0.99885057471264305</v>
      </c>
      <c r="P14">
        <v>112</v>
      </c>
      <c r="Q14">
        <v>143</v>
      </c>
      <c r="R14">
        <v>0.99912505769267901</v>
      </c>
      <c r="S14">
        <v>0.99885057471264305</v>
      </c>
      <c r="T14">
        <v>111</v>
      </c>
      <c r="U14">
        <v>157</v>
      </c>
      <c r="V14">
        <f t="shared" si="0"/>
        <v>0.99885057471264305</v>
      </c>
      <c r="W14">
        <f t="shared" si="1"/>
        <v>0</v>
      </c>
    </row>
    <row r="15" spans="1:23" x14ac:dyDescent="0.2">
      <c r="A15" t="s">
        <v>18</v>
      </c>
      <c r="B15">
        <v>0.85855689176688199</v>
      </c>
      <c r="C15">
        <v>0.80172413793103403</v>
      </c>
      <c r="D15">
        <v>994</v>
      </c>
      <c r="E15">
        <v>1284</v>
      </c>
      <c r="F15">
        <v>0.85411655874190495</v>
      </c>
      <c r="G15">
        <v>0.91379310344827502</v>
      </c>
      <c r="H15">
        <v>879</v>
      </c>
      <c r="I15">
        <v>1126</v>
      </c>
      <c r="J15">
        <v>0.84976873265494901</v>
      </c>
      <c r="K15">
        <v>0.90517241379310298</v>
      </c>
      <c r="L15">
        <v>692</v>
      </c>
      <c r="M15">
        <v>869</v>
      </c>
      <c r="N15">
        <v>0.85855689176688199</v>
      </c>
      <c r="O15">
        <v>0.80172413793103403</v>
      </c>
      <c r="P15">
        <v>689</v>
      </c>
      <c r="Q15">
        <v>855</v>
      </c>
      <c r="R15">
        <v>0.85430157261794604</v>
      </c>
      <c r="S15">
        <v>0.75862068965517204</v>
      </c>
      <c r="T15">
        <v>677</v>
      </c>
      <c r="U15">
        <v>854</v>
      </c>
      <c r="V15">
        <f t="shared" si="0"/>
        <v>0.83620689655172353</v>
      </c>
      <c r="W15">
        <f t="shared" si="1"/>
        <v>6.9234389673314564E-2</v>
      </c>
    </row>
    <row r="16" spans="1:23" x14ac:dyDescent="0.2">
      <c r="A16" t="s">
        <v>10</v>
      </c>
      <c r="B16">
        <v>0.91290514428580405</v>
      </c>
      <c r="C16">
        <v>0.91188645771732701</v>
      </c>
      <c r="D16">
        <v>490</v>
      </c>
      <c r="E16">
        <v>610</v>
      </c>
      <c r="F16">
        <v>0.91057024145815801</v>
      </c>
      <c r="G16">
        <v>0.91366055588409201</v>
      </c>
      <c r="H16">
        <v>530</v>
      </c>
      <c r="I16">
        <v>717</v>
      </c>
      <c r="J16">
        <v>0.91027996939175204</v>
      </c>
      <c r="K16">
        <v>0.91247782377291498</v>
      </c>
      <c r="L16">
        <v>421</v>
      </c>
      <c r="M16">
        <v>564</v>
      </c>
      <c r="N16">
        <v>0.910862635396394</v>
      </c>
      <c r="O16">
        <v>0.91484328799526904</v>
      </c>
      <c r="P16">
        <v>357</v>
      </c>
      <c r="Q16">
        <v>443</v>
      </c>
      <c r="R16">
        <v>0.91027996939175204</v>
      </c>
      <c r="S16">
        <v>0.91247782377291498</v>
      </c>
      <c r="T16">
        <v>414</v>
      </c>
      <c r="U16">
        <v>532</v>
      </c>
      <c r="V16">
        <f t="shared" si="0"/>
        <v>0.91306918982850349</v>
      </c>
      <c r="W16">
        <f t="shared" si="1"/>
        <v>1.1827321111768929E-3</v>
      </c>
    </row>
  </sheetData>
  <sortState xmlns:xlrd2="http://schemas.microsoft.com/office/spreadsheetml/2017/richdata2" ref="A2:U16">
    <sortCondition ref="A2:A1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6834-91CC-DD44-88FB-ECED41EF32B1}">
  <dimension ref="A1:G15"/>
  <sheetViews>
    <sheetView workbookViewId="0">
      <selection activeCell="B9" sqref="B9"/>
    </sheetView>
  </sheetViews>
  <sheetFormatPr baseColWidth="10" defaultRowHeight="16" x14ac:dyDescent="0.2"/>
  <cols>
    <col min="1" max="1" width="19.33203125" customWidth="1"/>
    <col min="2" max="2" width="45.33203125" customWidth="1"/>
    <col min="3" max="3" width="52.1640625" customWidth="1"/>
    <col min="4" max="4" width="45.1640625" customWidth="1"/>
    <col min="5" max="5" width="28.1640625" customWidth="1"/>
    <col min="6" max="6" width="39.33203125" customWidth="1"/>
    <col min="7" max="7" width="23" customWidth="1"/>
  </cols>
  <sheetData>
    <row r="1" spans="1:7" ht="29" x14ac:dyDescent="0.35">
      <c r="A1" s="3" t="s">
        <v>0</v>
      </c>
      <c r="B1" s="3" t="s">
        <v>59</v>
      </c>
      <c r="C1" s="3" t="s">
        <v>60</v>
      </c>
      <c r="D1" s="3" t="s">
        <v>61</v>
      </c>
      <c r="E1" s="3" t="s">
        <v>62</v>
      </c>
      <c r="F1" s="3" t="s">
        <v>63</v>
      </c>
      <c r="G1" s="3" t="s">
        <v>64</v>
      </c>
    </row>
    <row r="2" spans="1:7" ht="29" x14ac:dyDescent="0.35">
      <c r="A2" s="3" t="s">
        <v>14</v>
      </c>
      <c r="B2" s="3" t="s">
        <v>65</v>
      </c>
      <c r="C2" s="3">
        <v>0.837643678160919</v>
      </c>
      <c r="D2" s="3" t="s">
        <v>66</v>
      </c>
      <c r="E2" s="3">
        <v>0.88181089141167301</v>
      </c>
      <c r="F2" s="3">
        <v>0.84195402298850497</v>
      </c>
      <c r="G2" s="3">
        <v>498</v>
      </c>
    </row>
    <row r="3" spans="1:7" ht="29" x14ac:dyDescent="0.35">
      <c r="A3" s="3" t="s">
        <v>16</v>
      </c>
      <c r="B3" s="3" t="s">
        <v>67</v>
      </c>
      <c r="C3" s="3">
        <v>0.992417061611374</v>
      </c>
      <c r="D3" s="3" t="s">
        <v>68</v>
      </c>
      <c r="E3" s="3">
        <v>0.97056946169095704</v>
      </c>
      <c r="F3" s="3">
        <v>0.96587677725118404</v>
      </c>
      <c r="G3" s="3">
        <v>438</v>
      </c>
    </row>
    <row r="4" spans="1:7" ht="29" x14ac:dyDescent="0.35">
      <c r="A4" s="3" t="s">
        <v>17</v>
      </c>
      <c r="B4" s="3" t="s">
        <v>69</v>
      </c>
      <c r="C4" s="3">
        <v>0.98030303030303001</v>
      </c>
      <c r="D4" s="3" t="s">
        <v>70</v>
      </c>
      <c r="E4" s="3">
        <v>0.88219870235344</v>
      </c>
      <c r="F4" s="3">
        <v>0.87727272727272698</v>
      </c>
      <c r="G4" s="3">
        <v>94</v>
      </c>
    </row>
    <row r="5" spans="1:7" ht="29" x14ac:dyDescent="0.35">
      <c r="A5" s="3" t="s">
        <v>18</v>
      </c>
      <c r="B5" s="3" t="s">
        <v>71</v>
      </c>
      <c r="C5" s="3">
        <v>0.87068965517241304</v>
      </c>
      <c r="D5" s="3" t="s">
        <v>72</v>
      </c>
      <c r="E5" s="3">
        <v>0.90999074930619706</v>
      </c>
      <c r="F5" s="3">
        <v>0.90517241379310298</v>
      </c>
      <c r="G5" s="3">
        <v>500</v>
      </c>
    </row>
    <row r="6" spans="1:7" ht="29" x14ac:dyDescent="0.35">
      <c r="A6" s="3" t="s">
        <v>9</v>
      </c>
      <c r="B6" s="3" t="s">
        <v>73</v>
      </c>
      <c r="C6" s="3">
        <v>0.978984238178634</v>
      </c>
      <c r="D6" s="3" t="s">
        <v>74</v>
      </c>
      <c r="E6" s="3">
        <v>0.88942689327996605</v>
      </c>
      <c r="F6" s="3">
        <v>0.82837127845884395</v>
      </c>
      <c r="G6" s="3">
        <v>500</v>
      </c>
    </row>
    <row r="7" spans="1:7" ht="29" x14ac:dyDescent="0.35">
      <c r="A7" s="3" t="s">
        <v>7</v>
      </c>
      <c r="B7" s="3" t="s">
        <v>75</v>
      </c>
      <c r="C7" s="3">
        <v>0.99250000000000005</v>
      </c>
      <c r="D7" s="3" t="s">
        <v>76</v>
      </c>
      <c r="E7" s="3">
        <v>0.98766937669376698</v>
      </c>
      <c r="F7" s="3">
        <v>0.99750000000000005</v>
      </c>
      <c r="G7" s="3">
        <v>195</v>
      </c>
    </row>
    <row r="8" spans="1:7" ht="29" x14ac:dyDescent="0.35">
      <c r="A8" s="3" t="s">
        <v>19</v>
      </c>
      <c r="B8" s="3" t="s">
        <v>52</v>
      </c>
      <c r="C8" s="3">
        <v>0.72631578947368403</v>
      </c>
      <c r="D8" s="3" t="s">
        <v>77</v>
      </c>
      <c r="E8" s="3">
        <v>0.76963562753036396</v>
      </c>
      <c r="F8" s="3">
        <v>0.69473684210526299</v>
      </c>
      <c r="G8" s="3">
        <v>496</v>
      </c>
    </row>
    <row r="9" spans="1:7" ht="29" x14ac:dyDescent="0.35">
      <c r="A9" s="3" t="s">
        <v>11</v>
      </c>
      <c r="B9" s="3" t="s">
        <v>78</v>
      </c>
      <c r="C9" s="3">
        <v>0.74089068825910898</v>
      </c>
      <c r="D9" s="3" t="s">
        <v>79</v>
      </c>
      <c r="E9" s="3">
        <v>0.816277227722772</v>
      </c>
      <c r="F9" s="3">
        <v>0.748987854251012</v>
      </c>
      <c r="G9" s="3">
        <v>499</v>
      </c>
    </row>
    <row r="10" spans="1:7" ht="29" x14ac:dyDescent="0.35">
      <c r="A10" s="3" t="s">
        <v>8</v>
      </c>
      <c r="B10" s="3" t="s">
        <v>80</v>
      </c>
      <c r="C10" s="3">
        <v>0.91367713004484297</v>
      </c>
      <c r="D10" s="3" t="s">
        <v>81</v>
      </c>
      <c r="E10" s="3">
        <v>0.82900552486187795</v>
      </c>
      <c r="F10" s="3">
        <v>0.81502242152466298</v>
      </c>
      <c r="G10" s="3">
        <v>441</v>
      </c>
    </row>
    <row r="11" spans="1:7" ht="29" x14ac:dyDescent="0.35">
      <c r="A11" s="3" t="s">
        <v>12</v>
      </c>
      <c r="B11" s="3" t="s">
        <v>82</v>
      </c>
      <c r="C11" s="3">
        <v>0.77272727272727204</v>
      </c>
      <c r="D11" s="3" t="s">
        <v>83</v>
      </c>
      <c r="E11" s="3">
        <v>0.78062569358720102</v>
      </c>
      <c r="F11" s="3">
        <v>0.736363636363636</v>
      </c>
      <c r="G11" s="3">
        <v>499</v>
      </c>
    </row>
    <row r="12" spans="1:7" ht="29" x14ac:dyDescent="0.35">
      <c r="A12" s="3" t="s">
        <v>10</v>
      </c>
      <c r="B12" s="3" t="s">
        <v>84</v>
      </c>
      <c r="C12" s="3">
        <v>0.95209934949733799</v>
      </c>
      <c r="D12" s="3" t="s">
        <v>85</v>
      </c>
      <c r="E12" s="3">
        <v>0.92309524377001095</v>
      </c>
      <c r="F12" s="3">
        <v>0.92962743938497905</v>
      </c>
      <c r="G12" s="3">
        <v>272</v>
      </c>
    </row>
    <row r="13" spans="1:7" ht="29" x14ac:dyDescent="0.35">
      <c r="A13" s="3" t="s">
        <v>20</v>
      </c>
      <c r="B13" s="3" t="s">
        <v>86</v>
      </c>
      <c r="C13" s="3">
        <v>0.85087719298245601</v>
      </c>
      <c r="D13" s="3" t="s">
        <v>87</v>
      </c>
      <c r="E13" s="3">
        <v>0.88094357076780705</v>
      </c>
      <c r="F13" s="3">
        <v>0.84649122807017496</v>
      </c>
      <c r="G13" s="3">
        <v>500</v>
      </c>
    </row>
    <row r="14" spans="1:7" ht="29" x14ac:dyDescent="0.35">
      <c r="A14" s="3" t="s">
        <v>15</v>
      </c>
      <c r="B14" s="3" t="s">
        <v>44</v>
      </c>
      <c r="C14" s="3">
        <v>0.99963427377220404</v>
      </c>
      <c r="D14" s="3" t="s">
        <v>88</v>
      </c>
      <c r="E14" s="3">
        <v>0.99902212408485602</v>
      </c>
      <c r="F14" s="3">
        <v>0.99895506792058497</v>
      </c>
      <c r="G14" s="3">
        <v>82</v>
      </c>
    </row>
    <row r="15" spans="1:7" ht="29" x14ac:dyDescent="0.35">
      <c r="A15" s="3" t="s">
        <v>13</v>
      </c>
      <c r="B15" s="3" t="s">
        <v>40</v>
      </c>
      <c r="C15" s="3">
        <v>0.74015748031495998</v>
      </c>
      <c r="D15" s="3" t="s">
        <v>89</v>
      </c>
      <c r="E15" s="3">
        <v>0.77822196839901003</v>
      </c>
      <c r="F15" s="3">
        <v>0.78346456692913302</v>
      </c>
      <c r="G15" s="3">
        <v>499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FA18E-8007-3144-809E-15E35CDB401B}">
  <dimension ref="A1:W16"/>
  <sheetViews>
    <sheetView topLeftCell="E1" workbookViewId="0">
      <selection activeCell="V1" sqref="V1:W1048576"/>
    </sheetView>
  </sheetViews>
  <sheetFormatPr baseColWidth="10" defaultRowHeight="16" x14ac:dyDescent="0.2"/>
  <cols>
    <col min="3" max="3" width="16.83203125" customWidth="1"/>
    <col min="5" max="5" width="10.33203125" customWidth="1"/>
    <col min="6" max="6" width="15.1640625" customWidth="1"/>
    <col min="10" max="10" width="17.1640625" customWidth="1"/>
    <col min="15" max="15" width="15" customWidth="1"/>
    <col min="19" max="19" width="15.1640625" customWidth="1"/>
  </cols>
  <sheetData>
    <row r="1" spans="1:23" x14ac:dyDescent="0.2">
      <c r="A1" t="s">
        <v>0</v>
      </c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116</v>
      </c>
      <c r="H1" t="s">
        <v>117</v>
      </c>
      <c r="I1" t="s">
        <v>118</v>
      </c>
      <c r="J1" t="s">
        <v>119</v>
      </c>
      <c r="K1" t="s">
        <v>120</v>
      </c>
      <c r="L1" t="s">
        <v>121</v>
      </c>
      <c r="M1" t="s">
        <v>122</v>
      </c>
      <c r="N1" t="s">
        <v>123</v>
      </c>
      <c r="O1" t="s">
        <v>124</v>
      </c>
      <c r="P1" t="s">
        <v>125</v>
      </c>
      <c r="Q1" t="s">
        <v>126</v>
      </c>
      <c r="R1" t="s">
        <v>127</v>
      </c>
      <c r="S1" t="s">
        <v>128</v>
      </c>
      <c r="T1" t="s">
        <v>129</v>
      </c>
      <c r="U1" t="s">
        <v>130</v>
      </c>
      <c r="V1" t="s">
        <v>342</v>
      </c>
      <c r="W1" t="s">
        <v>343</v>
      </c>
    </row>
    <row r="2" spans="1:23" x14ac:dyDescent="0.2">
      <c r="A2" t="s">
        <v>20</v>
      </c>
      <c r="B2">
        <v>0.88543015726179397</v>
      </c>
      <c r="C2">
        <v>0.859649122807017</v>
      </c>
      <c r="D2">
        <v>469</v>
      </c>
      <c r="E2">
        <v>500</v>
      </c>
      <c r="F2">
        <v>0.88529139685476399</v>
      </c>
      <c r="G2">
        <v>0.86403508771929804</v>
      </c>
      <c r="H2">
        <v>146</v>
      </c>
      <c r="I2">
        <v>161</v>
      </c>
      <c r="J2">
        <v>0.88529139685476399</v>
      </c>
      <c r="K2">
        <v>0.86403508771929804</v>
      </c>
      <c r="L2">
        <v>146</v>
      </c>
      <c r="M2">
        <v>161</v>
      </c>
      <c r="N2">
        <v>0.88094357076780705</v>
      </c>
      <c r="O2">
        <v>0.85087719298245601</v>
      </c>
      <c r="P2">
        <v>144</v>
      </c>
      <c r="Q2">
        <v>158</v>
      </c>
      <c r="R2">
        <v>0.88311748381128496</v>
      </c>
      <c r="S2">
        <v>0.85526315789473595</v>
      </c>
      <c r="T2">
        <v>182</v>
      </c>
      <c r="U2">
        <v>199</v>
      </c>
      <c r="V2">
        <f>AVERAGE(C2,G2,K2,O2,S2)</f>
        <v>0.85877192982456096</v>
      </c>
      <c r="W2">
        <f>STDEV(C2,G2,K2,O2,S2)</f>
        <v>5.7185986010550244E-3</v>
      </c>
    </row>
    <row r="3" spans="1:23" x14ac:dyDescent="0.2">
      <c r="A3" t="s">
        <v>11</v>
      </c>
      <c r="B3">
        <v>0.80429702970297001</v>
      </c>
      <c r="C3">
        <v>0.80971659919028305</v>
      </c>
      <c r="D3">
        <v>325</v>
      </c>
      <c r="E3">
        <v>341</v>
      </c>
      <c r="F3">
        <v>0.79437623762376197</v>
      </c>
      <c r="G3">
        <v>0.77732793522267196</v>
      </c>
      <c r="H3">
        <v>126</v>
      </c>
      <c r="I3">
        <v>138</v>
      </c>
      <c r="J3">
        <v>0.79437623762376197</v>
      </c>
      <c r="K3">
        <v>0.77732793522267196</v>
      </c>
      <c r="L3">
        <v>126</v>
      </c>
      <c r="M3">
        <v>138</v>
      </c>
      <c r="N3">
        <v>0.79629702970297001</v>
      </c>
      <c r="O3">
        <v>0.74089068825910898</v>
      </c>
      <c r="P3">
        <v>305</v>
      </c>
      <c r="Q3">
        <v>323</v>
      </c>
      <c r="R3">
        <v>0.79241584158415801</v>
      </c>
      <c r="S3">
        <v>0.76923076923076905</v>
      </c>
      <c r="T3">
        <v>170</v>
      </c>
      <c r="U3">
        <v>182</v>
      </c>
      <c r="V3">
        <f t="shared" ref="V3:V16" si="0">AVERAGE(C3,G3,K3,O3,S3)</f>
        <v>0.77489878542510104</v>
      </c>
      <c r="W3">
        <f t="shared" ref="W3:W16" si="1">STDEV(C3,G3,K3,O3,S3)</f>
        <v>2.4559920466563724E-2</v>
      </c>
    </row>
    <row r="4" spans="1:23" x14ac:dyDescent="0.2">
      <c r="A4" t="s">
        <v>19</v>
      </c>
      <c r="B4">
        <v>0.77489878542510104</v>
      </c>
      <c r="C4">
        <v>0.71578947368420998</v>
      </c>
      <c r="D4">
        <v>464</v>
      </c>
      <c r="E4">
        <v>500</v>
      </c>
      <c r="F4">
        <v>0.78016194331983801</v>
      </c>
      <c r="G4">
        <v>0.71578947368420998</v>
      </c>
      <c r="H4">
        <v>369</v>
      </c>
      <c r="I4">
        <v>391</v>
      </c>
      <c r="J4">
        <v>0.78016194331983801</v>
      </c>
      <c r="K4">
        <v>0.71578947368420998</v>
      </c>
      <c r="L4">
        <v>369</v>
      </c>
      <c r="M4">
        <v>391</v>
      </c>
      <c r="N4">
        <v>0.78542510121457398</v>
      </c>
      <c r="O4">
        <v>0.72631578947368403</v>
      </c>
      <c r="P4">
        <v>349</v>
      </c>
      <c r="Q4">
        <v>381</v>
      </c>
      <c r="R4">
        <v>0.77503373819163301</v>
      </c>
      <c r="S4">
        <v>0.69473684210526299</v>
      </c>
      <c r="T4">
        <v>403</v>
      </c>
      <c r="U4">
        <v>431</v>
      </c>
      <c r="V4">
        <f t="shared" si="0"/>
        <v>0.71368421052631537</v>
      </c>
      <c r="W4">
        <f t="shared" si="1"/>
        <v>1.1531001210635021E-2</v>
      </c>
    </row>
    <row r="5" spans="1:23" x14ac:dyDescent="0.2">
      <c r="A5" t="s">
        <v>9</v>
      </c>
      <c r="B5">
        <v>0.98613917400274198</v>
      </c>
      <c r="C5">
        <v>0.989492119089317</v>
      </c>
      <c r="D5">
        <v>117</v>
      </c>
      <c r="E5">
        <v>148</v>
      </c>
      <c r="F5">
        <v>0.99048712823075602</v>
      </c>
      <c r="G5">
        <v>0.99124343257443004</v>
      </c>
      <c r="H5">
        <v>102</v>
      </c>
      <c r="I5">
        <v>126</v>
      </c>
      <c r="J5">
        <v>0.99048712823075602</v>
      </c>
      <c r="K5">
        <v>0.99124343257443004</v>
      </c>
      <c r="L5">
        <v>102</v>
      </c>
      <c r="M5">
        <v>126</v>
      </c>
      <c r="N5">
        <v>0.98359762509687498</v>
      </c>
      <c r="O5">
        <v>0.99124343257443004</v>
      </c>
      <c r="P5">
        <v>72</v>
      </c>
      <c r="Q5">
        <v>91</v>
      </c>
      <c r="R5">
        <v>0.98962505926523903</v>
      </c>
      <c r="S5">
        <v>0.99299474605954396</v>
      </c>
      <c r="T5">
        <v>126</v>
      </c>
      <c r="U5">
        <v>156</v>
      </c>
      <c r="V5">
        <f t="shared" si="0"/>
        <v>0.99124343257443015</v>
      </c>
      <c r="W5">
        <f t="shared" si="1"/>
        <v>1.2383656413071885E-3</v>
      </c>
    </row>
    <row r="6" spans="1:23" x14ac:dyDescent="0.2">
      <c r="A6" t="s">
        <v>12</v>
      </c>
      <c r="B6">
        <v>0.76123326558519</v>
      </c>
      <c r="C6">
        <v>0.74545454545454504</v>
      </c>
      <c r="D6">
        <v>185</v>
      </c>
      <c r="E6">
        <v>200</v>
      </c>
      <c r="F6">
        <v>0.75375952318607398</v>
      </c>
      <c r="G6">
        <v>0.736363636363636</v>
      </c>
      <c r="H6">
        <v>109</v>
      </c>
      <c r="I6">
        <v>123</v>
      </c>
      <c r="J6">
        <v>0.75375952318607398</v>
      </c>
      <c r="K6">
        <v>0.736363636363636</v>
      </c>
      <c r="L6">
        <v>109</v>
      </c>
      <c r="M6">
        <v>123</v>
      </c>
      <c r="N6">
        <v>0.75531856174432699</v>
      </c>
      <c r="O6">
        <v>0.74848484848484798</v>
      </c>
      <c r="P6">
        <v>155</v>
      </c>
      <c r="Q6">
        <v>172</v>
      </c>
      <c r="R6">
        <v>0.75228909753654405</v>
      </c>
      <c r="S6">
        <v>0.73939393939393905</v>
      </c>
      <c r="T6">
        <v>122</v>
      </c>
      <c r="U6">
        <v>142</v>
      </c>
      <c r="V6">
        <f t="shared" si="0"/>
        <v>0.74121212121212088</v>
      </c>
      <c r="W6">
        <f t="shared" si="1"/>
        <v>5.5048188256317443E-3</v>
      </c>
    </row>
    <row r="7" spans="1:23" x14ac:dyDescent="0.2">
      <c r="A7" t="s">
        <v>13</v>
      </c>
      <c r="B7">
        <v>0.78408528459927596</v>
      </c>
      <c r="C7">
        <v>0.75590551181102295</v>
      </c>
      <c r="D7">
        <v>463</v>
      </c>
      <c r="E7">
        <v>483</v>
      </c>
      <c r="F7">
        <v>0.78210546354464106</v>
      </c>
      <c r="G7">
        <v>0.77559055118110198</v>
      </c>
      <c r="H7">
        <v>238</v>
      </c>
      <c r="I7">
        <v>250</v>
      </c>
      <c r="J7">
        <v>0.78210546354464106</v>
      </c>
      <c r="K7">
        <v>0.77559055118110198</v>
      </c>
      <c r="L7">
        <v>238</v>
      </c>
      <c r="M7">
        <v>250</v>
      </c>
      <c r="N7">
        <v>0.77435750999428898</v>
      </c>
      <c r="O7">
        <v>0.75984251968503902</v>
      </c>
      <c r="P7">
        <v>270</v>
      </c>
      <c r="Q7">
        <v>300</v>
      </c>
      <c r="R7">
        <v>0.78406624785836598</v>
      </c>
      <c r="S7">
        <v>0.75196850393700698</v>
      </c>
      <c r="T7">
        <v>311</v>
      </c>
      <c r="U7">
        <v>343</v>
      </c>
      <c r="V7">
        <f t="shared" si="0"/>
        <v>0.76377952755905454</v>
      </c>
      <c r="W7">
        <f t="shared" si="1"/>
        <v>1.1135539861205659E-2</v>
      </c>
    </row>
    <row r="8" spans="1:23" x14ac:dyDescent="0.2">
      <c r="A8" t="s">
        <v>7</v>
      </c>
      <c r="B8">
        <v>0.99878048780487805</v>
      </c>
      <c r="C8">
        <v>1</v>
      </c>
      <c r="D8">
        <v>98</v>
      </c>
      <c r="E8">
        <v>111</v>
      </c>
      <c r="F8">
        <v>1</v>
      </c>
      <c r="G8">
        <v>1</v>
      </c>
      <c r="H8">
        <v>70</v>
      </c>
      <c r="I8">
        <v>80</v>
      </c>
      <c r="J8">
        <v>1</v>
      </c>
      <c r="K8">
        <v>1</v>
      </c>
      <c r="L8">
        <v>70</v>
      </c>
      <c r="M8">
        <v>80</v>
      </c>
      <c r="N8">
        <v>0.99878048780487805</v>
      </c>
      <c r="O8">
        <v>1</v>
      </c>
      <c r="P8">
        <v>72</v>
      </c>
      <c r="Q8">
        <v>81</v>
      </c>
      <c r="R8">
        <v>1</v>
      </c>
      <c r="S8">
        <v>1</v>
      </c>
      <c r="T8">
        <v>69</v>
      </c>
      <c r="U8">
        <v>79</v>
      </c>
      <c r="V8">
        <f t="shared" si="0"/>
        <v>1</v>
      </c>
      <c r="W8">
        <f t="shared" si="1"/>
        <v>0</v>
      </c>
    </row>
    <row r="9" spans="1:23" x14ac:dyDescent="0.2">
      <c r="A9" t="s">
        <v>24</v>
      </c>
      <c r="B9">
        <v>0.86179556219522901</v>
      </c>
      <c r="C9">
        <v>0.86660807247650595</v>
      </c>
      <c r="D9">
        <v>41</v>
      </c>
      <c r="E9">
        <v>55</v>
      </c>
      <c r="F9">
        <v>0.881210890136785</v>
      </c>
      <c r="G9">
        <v>0.90399567304441797</v>
      </c>
      <c r="H9">
        <v>37</v>
      </c>
      <c r="I9">
        <v>47</v>
      </c>
      <c r="J9">
        <v>0.881210890136785</v>
      </c>
      <c r="K9">
        <v>0.90399567304441797</v>
      </c>
      <c r="L9">
        <v>37</v>
      </c>
      <c r="M9">
        <v>47</v>
      </c>
      <c r="N9">
        <v>0.881210890136785</v>
      </c>
      <c r="O9">
        <v>0.90399567304441797</v>
      </c>
      <c r="P9">
        <v>38</v>
      </c>
      <c r="Q9">
        <v>47</v>
      </c>
      <c r="R9">
        <v>0.85896471555089304</v>
      </c>
      <c r="S9">
        <v>0.86654046379555105</v>
      </c>
      <c r="T9">
        <v>35</v>
      </c>
      <c r="U9">
        <v>46</v>
      </c>
      <c r="V9">
        <f t="shared" si="0"/>
        <v>0.88902711108106236</v>
      </c>
      <c r="W9">
        <f t="shared" si="1"/>
        <v>2.049656153997563E-2</v>
      </c>
    </row>
    <row r="10" spans="1:23" x14ac:dyDescent="0.2">
      <c r="A10" t="s">
        <v>14</v>
      </c>
      <c r="B10">
        <v>0.88393855098614105</v>
      </c>
      <c r="C10">
        <v>0.84051724137931005</v>
      </c>
      <c r="D10">
        <v>174</v>
      </c>
      <c r="E10">
        <v>189</v>
      </c>
      <c r="F10">
        <v>0.87757311480339795</v>
      </c>
      <c r="G10">
        <v>0.83189655172413701</v>
      </c>
      <c r="H10">
        <v>129</v>
      </c>
      <c r="I10">
        <v>140</v>
      </c>
      <c r="J10">
        <v>0.87757311480339795</v>
      </c>
      <c r="K10">
        <v>0.83189655172413701</v>
      </c>
      <c r="L10">
        <v>129</v>
      </c>
      <c r="M10">
        <v>140</v>
      </c>
      <c r="N10">
        <v>0.87474375360248602</v>
      </c>
      <c r="O10">
        <v>0.82902298850574696</v>
      </c>
      <c r="P10">
        <v>88</v>
      </c>
      <c r="Q10">
        <v>97</v>
      </c>
      <c r="R10">
        <v>0.87545046738340404</v>
      </c>
      <c r="S10">
        <v>0.84051724137931005</v>
      </c>
      <c r="T10">
        <v>97</v>
      </c>
      <c r="U10">
        <v>105</v>
      </c>
      <c r="V10">
        <f t="shared" si="0"/>
        <v>0.8347701149425284</v>
      </c>
      <c r="W10">
        <f t="shared" si="1"/>
        <v>5.3759445212270612E-3</v>
      </c>
    </row>
    <row r="11" spans="1:23" x14ac:dyDescent="0.2">
      <c r="A11" t="s">
        <v>16</v>
      </c>
      <c r="B11">
        <v>0.99392741215171099</v>
      </c>
      <c r="C11">
        <v>0.99431279620852997</v>
      </c>
      <c r="D11">
        <v>116</v>
      </c>
      <c r="E11">
        <v>131</v>
      </c>
      <c r="F11">
        <v>0.99299283271245797</v>
      </c>
      <c r="G11">
        <v>0.99431279620852997</v>
      </c>
      <c r="H11">
        <v>45</v>
      </c>
      <c r="I11">
        <v>60</v>
      </c>
      <c r="J11">
        <v>0.99299283271245797</v>
      </c>
      <c r="K11">
        <v>0.99431279620852997</v>
      </c>
      <c r="L11">
        <v>45</v>
      </c>
      <c r="M11">
        <v>60</v>
      </c>
      <c r="N11">
        <v>0.99392741215171099</v>
      </c>
      <c r="O11">
        <v>0.99431279620852997</v>
      </c>
      <c r="P11">
        <v>63</v>
      </c>
      <c r="Q11">
        <v>72</v>
      </c>
      <c r="R11">
        <v>0.99252554299283202</v>
      </c>
      <c r="S11">
        <v>0.99431279620852997</v>
      </c>
      <c r="T11">
        <v>52</v>
      </c>
      <c r="U11">
        <v>66</v>
      </c>
      <c r="V11">
        <f t="shared" si="0"/>
        <v>0.99431279620852986</v>
      </c>
      <c r="W11">
        <f t="shared" si="1"/>
        <v>1.2412670766236366E-16</v>
      </c>
    </row>
    <row r="12" spans="1:23" x14ac:dyDescent="0.2">
      <c r="A12" t="s">
        <v>17</v>
      </c>
      <c r="B12">
        <v>0.96876093739319802</v>
      </c>
      <c r="C12">
        <v>0.97727272727272696</v>
      </c>
      <c r="D12">
        <v>48</v>
      </c>
      <c r="E12">
        <v>64</v>
      </c>
      <c r="F12">
        <v>0.96201646427009102</v>
      </c>
      <c r="G12">
        <v>0.972727272727272</v>
      </c>
      <c r="H12">
        <v>17</v>
      </c>
      <c r="I12">
        <v>26</v>
      </c>
      <c r="J12">
        <v>0.96201646427009102</v>
      </c>
      <c r="K12">
        <v>0.972727272727272</v>
      </c>
      <c r="L12">
        <v>17</v>
      </c>
      <c r="M12">
        <v>26</v>
      </c>
      <c r="N12">
        <v>0.96202484907327102</v>
      </c>
      <c r="O12">
        <v>0.96363636363636296</v>
      </c>
      <c r="P12">
        <v>18</v>
      </c>
      <c r="Q12">
        <v>28</v>
      </c>
      <c r="R12">
        <v>0.96201646427009102</v>
      </c>
      <c r="S12">
        <v>0.972727272727272</v>
      </c>
      <c r="T12">
        <v>17</v>
      </c>
      <c r="U12">
        <v>26</v>
      </c>
      <c r="V12">
        <f t="shared" si="0"/>
        <v>0.97181818181818114</v>
      </c>
      <c r="W12">
        <f t="shared" si="1"/>
        <v>4.9792959773197849E-3</v>
      </c>
    </row>
    <row r="13" spans="1:23" x14ac:dyDescent="0.2">
      <c r="A13" t="s">
        <v>8</v>
      </c>
      <c r="B13">
        <v>0.900552486187845</v>
      </c>
      <c r="C13">
        <v>0.89069506726457404</v>
      </c>
      <c r="D13">
        <v>151</v>
      </c>
      <c r="E13">
        <v>159</v>
      </c>
      <c r="F13">
        <v>0.89779005524861799</v>
      </c>
      <c r="G13">
        <v>0.89517937219730903</v>
      </c>
      <c r="H13">
        <v>129</v>
      </c>
      <c r="I13">
        <v>137</v>
      </c>
      <c r="J13">
        <v>0.89779005524861799</v>
      </c>
      <c r="K13">
        <v>0.89517937219730903</v>
      </c>
      <c r="L13">
        <v>129</v>
      </c>
      <c r="M13">
        <v>137</v>
      </c>
      <c r="N13">
        <v>0.90359116022099395</v>
      </c>
      <c r="O13">
        <v>0.89630044843049295</v>
      </c>
      <c r="P13">
        <v>110</v>
      </c>
      <c r="Q13">
        <v>117</v>
      </c>
      <c r="R13">
        <v>0.89779005524861799</v>
      </c>
      <c r="S13">
        <v>0.90078475336322805</v>
      </c>
      <c r="T13">
        <v>117</v>
      </c>
      <c r="U13">
        <v>124</v>
      </c>
      <c r="V13">
        <f t="shared" si="0"/>
        <v>0.89562780269058262</v>
      </c>
      <c r="W13">
        <f t="shared" si="1"/>
        <v>3.5979386851749209E-3</v>
      </c>
    </row>
    <row r="14" spans="1:23" x14ac:dyDescent="0.2">
      <c r="A14" t="s">
        <v>15</v>
      </c>
      <c r="B14">
        <v>0.99902214395280098</v>
      </c>
      <c r="C14">
        <v>0.99890282131661401</v>
      </c>
      <c r="D14">
        <v>33</v>
      </c>
      <c r="E14">
        <v>43</v>
      </c>
      <c r="F14">
        <v>0.99963971250126604</v>
      </c>
      <c r="G14">
        <v>0.99916405433646804</v>
      </c>
      <c r="H14">
        <v>22</v>
      </c>
      <c r="I14">
        <v>32</v>
      </c>
      <c r="J14">
        <v>0.99963971250126604</v>
      </c>
      <c r="K14">
        <v>0.99916405433646804</v>
      </c>
      <c r="L14">
        <v>22</v>
      </c>
      <c r="M14">
        <v>32</v>
      </c>
      <c r="N14">
        <v>0.999562512291991</v>
      </c>
      <c r="O14">
        <v>0.999686520376175</v>
      </c>
      <c r="P14">
        <v>22</v>
      </c>
      <c r="Q14">
        <v>32</v>
      </c>
      <c r="R14">
        <v>0.99956250567161498</v>
      </c>
      <c r="S14">
        <v>0.999686520376175</v>
      </c>
      <c r="T14">
        <v>22</v>
      </c>
      <c r="U14">
        <v>32</v>
      </c>
      <c r="V14">
        <f t="shared" si="0"/>
        <v>0.99932079414838015</v>
      </c>
      <c r="W14">
        <f t="shared" si="1"/>
        <v>3.5048087421612502E-4</v>
      </c>
    </row>
    <row r="15" spans="1:23" x14ac:dyDescent="0.2">
      <c r="A15" t="s">
        <v>18</v>
      </c>
      <c r="B15">
        <v>0.89287696577243203</v>
      </c>
      <c r="C15">
        <v>0.89655172413793105</v>
      </c>
      <c r="D15">
        <v>106</v>
      </c>
      <c r="E15">
        <v>122</v>
      </c>
      <c r="F15">
        <v>0.89278445883441204</v>
      </c>
      <c r="G15">
        <v>0.86206896551724099</v>
      </c>
      <c r="H15">
        <v>257</v>
      </c>
      <c r="I15">
        <v>269</v>
      </c>
      <c r="J15">
        <v>0.89278445883441204</v>
      </c>
      <c r="K15">
        <v>0.86206896551724099</v>
      </c>
      <c r="L15">
        <v>257</v>
      </c>
      <c r="M15">
        <v>269</v>
      </c>
      <c r="N15">
        <v>0.90129509713228395</v>
      </c>
      <c r="O15">
        <v>0.91379310344827502</v>
      </c>
      <c r="P15">
        <v>237</v>
      </c>
      <c r="Q15">
        <v>259</v>
      </c>
      <c r="R15">
        <v>0.89250693802035097</v>
      </c>
      <c r="S15">
        <v>0.88793103448275801</v>
      </c>
      <c r="T15">
        <v>271</v>
      </c>
      <c r="U15">
        <v>290</v>
      </c>
      <c r="V15">
        <f t="shared" si="0"/>
        <v>0.88448275862068937</v>
      </c>
      <c r="W15">
        <f t="shared" si="1"/>
        <v>2.2480008293802138E-2</v>
      </c>
    </row>
    <row r="16" spans="1:23" x14ac:dyDescent="0.2">
      <c r="A16" t="s">
        <v>10</v>
      </c>
      <c r="B16">
        <v>0.93621350170731699</v>
      </c>
      <c r="C16">
        <v>0.94618568894145405</v>
      </c>
      <c r="D16">
        <v>144</v>
      </c>
      <c r="E16">
        <v>159</v>
      </c>
      <c r="F16">
        <v>0.93533547731210698</v>
      </c>
      <c r="G16">
        <v>0.95091661738616196</v>
      </c>
      <c r="H16">
        <v>69</v>
      </c>
      <c r="I16">
        <v>86</v>
      </c>
      <c r="J16">
        <v>0.93533547731210698</v>
      </c>
      <c r="K16">
        <v>0.95091661738616196</v>
      </c>
      <c r="L16">
        <v>69</v>
      </c>
      <c r="M16">
        <v>86</v>
      </c>
      <c r="N16">
        <v>0.92862993918715298</v>
      </c>
      <c r="O16">
        <v>0.93613246599645095</v>
      </c>
      <c r="P16">
        <v>55</v>
      </c>
      <c r="Q16">
        <v>69</v>
      </c>
      <c r="R16">
        <v>0.92426396830693203</v>
      </c>
      <c r="S16">
        <v>0.93613246599645095</v>
      </c>
      <c r="T16">
        <v>73</v>
      </c>
      <c r="U16">
        <v>88</v>
      </c>
      <c r="V16">
        <f t="shared" si="0"/>
        <v>0.94405677114133602</v>
      </c>
      <c r="W16">
        <f t="shared" si="1"/>
        <v>7.4872641208833498E-3</v>
      </c>
    </row>
  </sheetData>
  <sortState xmlns:xlrd2="http://schemas.microsoft.com/office/spreadsheetml/2017/richdata2" ref="A2:U16">
    <sortCondition ref="A2:A16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9AB01-B17C-4C49-A7C8-6B4EE67B93CC}">
  <dimension ref="A1:W24"/>
  <sheetViews>
    <sheetView workbookViewId="0">
      <selection activeCell="P24" sqref="P24"/>
    </sheetView>
  </sheetViews>
  <sheetFormatPr baseColWidth="10" defaultRowHeight="16" x14ac:dyDescent="0.2"/>
  <sheetData>
    <row r="1" spans="1:23" x14ac:dyDescent="0.2">
      <c r="A1" t="s">
        <v>0</v>
      </c>
      <c r="B1" t="s">
        <v>151</v>
      </c>
      <c r="C1" t="s">
        <v>152</v>
      </c>
      <c r="D1" t="s">
        <v>153</v>
      </c>
      <c r="E1" t="s">
        <v>154</v>
      </c>
      <c r="F1" t="s">
        <v>155</v>
      </c>
      <c r="G1" t="s">
        <v>156</v>
      </c>
      <c r="H1" t="s">
        <v>157</v>
      </c>
      <c r="I1" t="s">
        <v>158</v>
      </c>
      <c r="J1" t="s">
        <v>159</v>
      </c>
      <c r="K1" t="s">
        <v>160</v>
      </c>
      <c r="L1" t="s">
        <v>161</v>
      </c>
      <c r="M1" t="s">
        <v>162</v>
      </c>
      <c r="N1" t="s">
        <v>163</v>
      </c>
      <c r="O1" t="s">
        <v>164</v>
      </c>
      <c r="P1" t="s">
        <v>165</v>
      </c>
      <c r="Q1" t="s">
        <v>166</v>
      </c>
      <c r="R1" t="s">
        <v>306</v>
      </c>
      <c r="S1" t="s">
        <v>307</v>
      </c>
      <c r="T1" t="s">
        <v>308</v>
      </c>
      <c r="U1" t="s">
        <v>309</v>
      </c>
      <c r="V1" t="s">
        <v>335</v>
      </c>
      <c r="W1" t="s">
        <v>336</v>
      </c>
    </row>
    <row r="2" spans="1:23" x14ac:dyDescent="0.2">
      <c r="A2" t="s">
        <v>20</v>
      </c>
      <c r="B2" t="s">
        <v>240</v>
      </c>
      <c r="C2">
        <v>0.85087719298245601</v>
      </c>
      <c r="D2" t="s">
        <v>241</v>
      </c>
      <c r="E2" t="s">
        <v>242</v>
      </c>
      <c r="F2" t="s">
        <v>54</v>
      </c>
      <c r="G2">
        <v>0.84649122807017496</v>
      </c>
      <c r="H2" t="s">
        <v>178</v>
      </c>
      <c r="I2" t="s">
        <v>243</v>
      </c>
      <c r="J2" t="s">
        <v>240</v>
      </c>
      <c r="K2">
        <v>0.85526315789473595</v>
      </c>
      <c r="L2" t="s">
        <v>43</v>
      </c>
      <c r="M2" t="s">
        <v>244</v>
      </c>
      <c r="N2" t="s">
        <v>245</v>
      </c>
      <c r="O2">
        <v>0.84649122807017496</v>
      </c>
      <c r="P2" t="s">
        <v>246</v>
      </c>
      <c r="Q2" t="s">
        <v>247</v>
      </c>
      <c r="R2" t="s">
        <v>322</v>
      </c>
      <c r="S2">
        <v>0.85526315789473595</v>
      </c>
      <c r="T2" t="s">
        <v>323</v>
      </c>
      <c r="U2" t="s">
        <v>186</v>
      </c>
      <c r="V2">
        <f>AVERAGE(C2,G2,K2,O2,S2)</f>
        <v>0.85087719298245568</v>
      </c>
      <c r="W2">
        <f>STDEV(C2,G2,K2,O2,S2)</f>
        <v>4.3859649122804933E-3</v>
      </c>
    </row>
    <row r="3" spans="1:23" x14ac:dyDescent="0.2">
      <c r="A3" t="s">
        <v>11</v>
      </c>
      <c r="B3" t="s">
        <v>195</v>
      </c>
      <c r="C3">
        <v>0.78542510121457398</v>
      </c>
      <c r="D3" t="s">
        <v>196</v>
      </c>
      <c r="E3" t="s">
        <v>197</v>
      </c>
      <c r="F3" t="s">
        <v>198</v>
      </c>
      <c r="G3">
        <v>0.75708502024291502</v>
      </c>
      <c r="H3" t="s">
        <v>199</v>
      </c>
      <c r="I3" t="s">
        <v>200</v>
      </c>
      <c r="J3" t="s">
        <v>198</v>
      </c>
      <c r="K3">
        <v>0.78947368421052599</v>
      </c>
      <c r="L3" t="s">
        <v>201</v>
      </c>
      <c r="M3" t="s">
        <v>202</v>
      </c>
      <c r="N3" t="s">
        <v>198</v>
      </c>
      <c r="O3">
        <v>0.77327935222671995</v>
      </c>
      <c r="P3" t="s">
        <v>203</v>
      </c>
      <c r="Q3" t="s">
        <v>204</v>
      </c>
      <c r="R3" t="s">
        <v>195</v>
      </c>
      <c r="S3">
        <v>0.78947368421052599</v>
      </c>
      <c r="T3" t="s">
        <v>313</v>
      </c>
      <c r="U3" t="s">
        <v>314</v>
      </c>
      <c r="V3">
        <f t="shared" ref="V3:V16" si="0">AVERAGE(C3,G3,K3,O3,S3)</f>
        <v>0.77894736842105217</v>
      </c>
      <c r="W3">
        <f t="shared" ref="W3:W16" si="1">STDEV(C3,G3,K3,O3,S3)</f>
        <v>1.3907339301471625E-2</v>
      </c>
    </row>
    <row r="4" spans="1:23" x14ac:dyDescent="0.2">
      <c r="A4" t="s">
        <v>19</v>
      </c>
      <c r="B4" t="s">
        <v>52</v>
      </c>
      <c r="C4">
        <v>0.72631578947368403</v>
      </c>
      <c r="D4" t="s">
        <v>215</v>
      </c>
      <c r="E4" t="s">
        <v>216</v>
      </c>
      <c r="F4" t="s">
        <v>52</v>
      </c>
      <c r="G4">
        <v>0.72631578947368403</v>
      </c>
      <c r="H4" t="s">
        <v>217</v>
      </c>
      <c r="I4" t="s">
        <v>218</v>
      </c>
      <c r="J4" t="s">
        <v>52</v>
      </c>
      <c r="K4">
        <v>0.73684210526315697</v>
      </c>
      <c r="L4" t="s">
        <v>219</v>
      </c>
      <c r="M4" t="s">
        <v>220</v>
      </c>
      <c r="N4" t="s">
        <v>52</v>
      </c>
      <c r="O4">
        <v>0.72631578947368403</v>
      </c>
      <c r="P4" t="s">
        <v>221</v>
      </c>
      <c r="Q4" t="s">
        <v>222</v>
      </c>
      <c r="R4" t="s">
        <v>315</v>
      </c>
      <c r="S4">
        <v>0.73684210526315697</v>
      </c>
      <c r="T4" t="s">
        <v>316</v>
      </c>
      <c r="U4" t="s">
        <v>317</v>
      </c>
      <c r="V4">
        <f t="shared" si="0"/>
        <v>0.73052631578947325</v>
      </c>
      <c r="W4">
        <f t="shared" si="1"/>
        <v>5.7655006053171304E-3</v>
      </c>
    </row>
    <row r="5" spans="1:23" x14ac:dyDescent="0.2">
      <c r="A5" t="s">
        <v>9</v>
      </c>
      <c r="B5" t="s">
        <v>258</v>
      </c>
      <c r="C5">
        <v>0.99299474605954396</v>
      </c>
      <c r="D5" t="s">
        <v>259</v>
      </c>
      <c r="E5" t="s">
        <v>260</v>
      </c>
      <c r="F5" t="s">
        <v>258</v>
      </c>
      <c r="G5">
        <v>0.99299474605954396</v>
      </c>
      <c r="H5" t="s">
        <v>261</v>
      </c>
      <c r="I5" t="s">
        <v>262</v>
      </c>
      <c r="J5" t="s">
        <v>258</v>
      </c>
      <c r="K5">
        <v>0.99299474605954396</v>
      </c>
      <c r="L5" t="s">
        <v>263</v>
      </c>
      <c r="M5" t="s">
        <v>68</v>
      </c>
      <c r="N5" t="s">
        <v>264</v>
      </c>
      <c r="O5">
        <v>0.994746059544658</v>
      </c>
      <c r="P5" t="s">
        <v>265</v>
      </c>
      <c r="Q5" t="s">
        <v>266</v>
      </c>
      <c r="R5" t="s">
        <v>264</v>
      </c>
      <c r="S5">
        <v>0.994746059544658</v>
      </c>
      <c r="T5" t="s">
        <v>325</v>
      </c>
      <c r="U5" t="s">
        <v>182</v>
      </c>
      <c r="V5">
        <f t="shared" si="0"/>
        <v>0.99369527145358971</v>
      </c>
      <c r="W5">
        <f t="shared" si="1"/>
        <v>9.5923390105994582E-4</v>
      </c>
    </row>
    <row r="6" spans="1:23" x14ac:dyDescent="0.2">
      <c r="A6" t="s">
        <v>12</v>
      </c>
      <c r="B6" t="s">
        <v>167</v>
      </c>
      <c r="C6">
        <v>0.77272727272727204</v>
      </c>
      <c r="D6" t="s">
        <v>168</v>
      </c>
      <c r="E6" t="s">
        <v>169</v>
      </c>
      <c r="F6" t="s">
        <v>38</v>
      </c>
      <c r="G6">
        <v>0.74545454545454504</v>
      </c>
      <c r="H6" t="s">
        <v>170</v>
      </c>
      <c r="I6" t="s">
        <v>171</v>
      </c>
      <c r="J6" t="s">
        <v>172</v>
      </c>
      <c r="K6">
        <v>0.76969696969696899</v>
      </c>
      <c r="L6" t="s">
        <v>173</v>
      </c>
      <c r="M6" t="s">
        <v>174</v>
      </c>
      <c r="N6" t="s">
        <v>167</v>
      </c>
      <c r="O6">
        <v>0.77575757575757498</v>
      </c>
      <c r="P6" t="s">
        <v>175</v>
      </c>
      <c r="Q6" t="s">
        <v>176</v>
      </c>
      <c r="R6" t="s">
        <v>38</v>
      </c>
      <c r="S6">
        <v>0.76666666666666605</v>
      </c>
      <c r="T6" t="s">
        <v>310</v>
      </c>
      <c r="U6" t="s">
        <v>311</v>
      </c>
      <c r="V6">
        <f t="shared" si="0"/>
        <v>0.76606060606060544</v>
      </c>
      <c r="W6">
        <f t="shared" si="1"/>
        <v>1.2007038034035591E-2</v>
      </c>
    </row>
    <row r="7" spans="1:23" x14ac:dyDescent="0.2">
      <c r="A7" t="s">
        <v>13</v>
      </c>
      <c r="B7" t="s">
        <v>177</v>
      </c>
      <c r="C7">
        <v>0.77952755905511795</v>
      </c>
      <c r="D7" t="s">
        <v>178</v>
      </c>
      <c r="E7" t="s">
        <v>179</v>
      </c>
      <c r="F7" t="s">
        <v>177</v>
      </c>
      <c r="G7">
        <v>0.75984251968503902</v>
      </c>
      <c r="H7" t="s">
        <v>180</v>
      </c>
      <c r="I7" t="s">
        <v>181</v>
      </c>
      <c r="J7" t="s">
        <v>177</v>
      </c>
      <c r="K7">
        <v>0.78740157480314898</v>
      </c>
      <c r="L7" t="s">
        <v>182</v>
      </c>
      <c r="M7" t="s">
        <v>183</v>
      </c>
      <c r="N7" t="s">
        <v>184</v>
      </c>
      <c r="O7">
        <v>0.75590551181102295</v>
      </c>
      <c r="P7" t="s">
        <v>185</v>
      </c>
      <c r="Q7" t="s">
        <v>186</v>
      </c>
      <c r="R7" t="s">
        <v>40</v>
      </c>
      <c r="S7">
        <v>0.76771653543306995</v>
      </c>
      <c r="T7" t="s">
        <v>312</v>
      </c>
      <c r="U7" t="s">
        <v>250</v>
      </c>
      <c r="V7">
        <f t="shared" si="0"/>
        <v>0.77007874015747979</v>
      </c>
      <c r="W7">
        <f t="shared" si="1"/>
        <v>1.3234438042497389E-2</v>
      </c>
    </row>
    <row r="8" spans="1:23" x14ac:dyDescent="0.2">
      <c r="A8" t="s">
        <v>7</v>
      </c>
      <c r="B8" t="s">
        <v>267</v>
      </c>
      <c r="C8">
        <v>0.995</v>
      </c>
      <c r="D8" t="s">
        <v>203</v>
      </c>
      <c r="E8" t="s">
        <v>268</v>
      </c>
      <c r="F8" t="s">
        <v>267</v>
      </c>
      <c r="G8">
        <v>1</v>
      </c>
      <c r="H8" t="s">
        <v>269</v>
      </c>
      <c r="I8" t="s">
        <v>270</v>
      </c>
      <c r="J8" t="s">
        <v>267</v>
      </c>
      <c r="K8">
        <v>1</v>
      </c>
      <c r="L8" t="s">
        <v>271</v>
      </c>
      <c r="M8" t="s">
        <v>176</v>
      </c>
      <c r="N8" t="s">
        <v>267</v>
      </c>
      <c r="O8">
        <v>1</v>
      </c>
      <c r="P8" t="s">
        <v>272</v>
      </c>
      <c r="Q8" t="s">
        <v>273</v>
      </c>
      <c r="R8" t="s">
        <v>326</v>
      </c>
      <c r="S8">
        <v>0.97750000000000004</v>
      </c>
      <c r="T8" t="s">
        <v>325</v>
      </c>
      <c r="U8" t="s">
        <v>327</v>
      </c>
      <c r="V8">
        <f t="shared" si="0"/>
        <v>0.99450000000000005</v>
      </c>
      <c r="W8">
        <f t="shared" si="1"/>
        <v>9.7467943448089484E-3</v>
      </c>
    </row>
    <row r="9" spans="1:23" x14ac:dyDescent="0.2">
      <c r="A9" t="s">
        <v>24</v>
      </c>
      <c r="B9" t="s">
        <v>187</v>
      </c>
      <c r="C9">
        <v>0.87668176593874603</v>
      </c>
      <c r="D9" t="s">
        <v>188</v>
      </c>
      <c r="E9" t="s">
        <v>189</v>
      </c>
      <c r="F9" t="s">
        <v>187</v>
      </c>
      <c r="G9">
        <v>0.88344263403420997</v>
      </c>
      <c r="H9" t="s">
        <v>190</v>
      </c>
      <c r="I9" t="s">
        <v>191</v>
      </c>
      <c r="J9" t="s">
        <v>187</v>
      </c>
      <c r="K9">
        <v>0.88067067811506905</v>
      </c>
      <c r="L9" t="s">
        <v>192</v>
      </c>
      <c r="M9" t="s">
        <v>193</v>
      </c>
      <c r="N9" t="s">
        <v>187</v>
      </c>
      <c r="O9">
        <v>0.881008721519843</v>
      </c>
      <c r="P9" t="s">
        <v>194</v>
      </c>
      <c r="Q9" t="s">
        <v>70</v>
      </c>
      <c r="R9" t="s">
        <v>187</v>
      </c>
      <c r="S9">
        <v>0.881008721519843</v>
      </c>
      <c r="T9" t="s">
        <v>194</v>
      </c>
      <c r="U9" t="s">
        <v>70</v>
      </c>
      <c r="V9">
        <f t="shared" si="0"/>
        <v>0.88056250422554216</v>
      </c>
      <c r="W9">
        <f t="shared" si="1"/>
        <v>2.4374781385288345E-3</v>
      </c>
    </row>
    <row r="10" spans="1:23" x14ac:dyDescent="0.2">
      <c r="A10" t="s">
        <v>14</v>
      </c>
      <c r="B10" t="s">
        <v>286</v>
      </c>
      <c r="C10">
        <v>0.84051724137931005</v>
      </c>
      <c r="D10" t="s">
        <v>287</v>
      </c>
      <c r="E10" t="s">
        <v>288</v>
      </c>
      <c r="F10" t="s">
        <v>289</v>
      </c>
      <c r="G10">
        <v>0.83908045977011403</v>
      </c>
      <c r="H10" t="s">
        <v>290</v>
      </c>
      <c r="I10" t="s">
        <v>291</v>
      </c>
      <c r="J10" t="s">
        <v>292</v>
      </c>
      <c r="K10">
        <v>0.84051724137931005</v>
      </c>
      <c r="L10" t="s">
        <v>236</v>
      </c>
      <c r="M10" t="s">
        <v>229</v>
      </c>
      <c r="N10" t="s">
        <v>65</v>
      </c>
      <c r="O10">
        <v>0.83620689655172398</v>
      </c>
      <c r="P10" t="s">
        <v>293</v>
      </c>
      <c r="Q10" t="s">
        <v>294</v>
      </c>
      <c r="R10" t="s">
        <v>65</v>
      </c>
      <c r="S10">
        <v>0.83333333333333304</v>
      </c>
      <c r="T10" t="s">
        <v>331</v>
      </c>
      <c r="U10" t="s">
        <v>332</v>
      </c>
      <c r="V10">
        <f t="shared" si="0"/>
        <v>0.83793103448275819</v>
      </c>
      <c r="W10">
        <f t="shared" si="1"/>
        <v>3.1148683029710183E-3</v>
      </c>
    </row>
    <row r="11" spans="1:23" x14ac:dyDescent="0.2">
      <c r="A11" t="s">
        <v>16</v>
      </c>
      <c r="B11" t="s">
        <v>223</v>
      </c>
      <c r="C11">
        <v>0.99715639810426504</v>
      </c>
      <c r="D11" t="s">
        <v>224</v>
      </c>
      <c r="E11" t="s">
        <v>225</v>
      </c>
      <c r="F11" t="s">
        <v>226</v>
      </c>
      <c r="G11">
        <v>0.99715639810426504</v>
      </c>
      <c r="H11" t="s">
        <v>227</v>
      </c>
      <c r="I11" t="s">
        <v>228</v>
      </c>
      <c r="J11" t="s">
        <v>226</v>
      </c>
      <c r="K11">
        <v>0.99715639810426504</v>
      </c>
      <c r="L11" t="s">
        <v>229</v>
      </c>
      <c r="M11" t="s">
        <v>230</v>
      </c>
      <c r="N11" t="s">
        <v>226</v>
      </c>
      <c r="O11">
        <v>0.99715639810426504</v>
      </c>
      <c r="P11" t="s">
        <v>231</v>
      </c>
      <c r="Q11" t="s">
        <v>232</v>
      </c>
      <c r="R11" t="s">
        <v>226</v>
      </c>
      <c r="S11">
        <v>0.99620853080568705</v>
      </c>
      <c r="T11" t="s">
        <v>318</v>
      </c>
      <c r="U11" t="s">
        <v>319</v>
      </c>
      <c r="V11">
        <f t="shared" si="0"/>
        <v>0.99696682464454933</v>
      </c>
      <c r="W11">
        <f t="shared" si="1"/>
        <v>4.2389914265389362E-4</v>
      </c>
    </row>
    <row r="12" spans="1:23" x14ac:dyDescent="0.2">
      <c r="A12" t="s">
        <v>17</v>
      </c>
      <c r="B12" t="s">
        <v>48</v>
      </c>
      <c r="C12">
        <v>0.986363636363636</v>
      </c>
      <c r="D12" t="s">
        <v>233</v>
      </c>
      <c r="E12" t="s">
        <v>234</v>
      </c>
      <c r="F12" t="s">
        <v>48</v>
      </c>
      <c r="G12">
        <v>0.986363636363636</v>
      </c>
      <c r="H12" t="s">
        <v>235</v>
      </c>
      <c r="I12" t="s">
        <v>236</v>
      </c>
      <c r="J12" t="s">
        <v>48</v>
      </c>
      <c r="K12">
        <v>0.986363636363636</v>
      </c>
      <c r="L12" t="s">
        <v>237</v>
      </c>
      <c r="M12" t="s">
        <v>238</v>
      </c>
      <c r="N12" t="s">
        <v>48</v>
      </c>
      <c r="O12">
        <v>0.98787878787878702</v>
      </c>
      <c r="P12" t="s">
        <v>239</v>
      </c>
      <c r="Q12" t="s">
        <v>238</v>
      </c>
      <c r="R12" t="s">
        <v>48</v>
      </c>
      <c r="S12">
        <v>0.98787878787878702</v>
      </c>
      <c r="T12" t="s">
        <v>320</v>
      </c>
      <c r="U12" t="s">
        <v>321</v>
      </c>
      <c r="V12">
        <f t="shared" si="0"/>
        <v>0.98696969696969639</v>
      </c>
      <c r="W12">
        <f t="shared" si="1"/>
        <v>8.2988266288634704E-4</v>
      </c>
    </row>
    <row r="13" spans="1:23" x14ac:dyDescent="0.2">
      <c r="A13" t="s">
        <v>8</v>
      </c>
      <c r="B13" t="s">
        <v>295</v>
      </c>
      <c r="C13">
        <v>0.89910313901345296</v>
      </c>
      <c r="D13" t="s">
        <v>296</v>
      </c>
      <c r="E13" t="s">
        <v>297</v>
      </c>
      <c r="F13" t="s">
        <v>298</v>
      </c>
      <c r="G13">
        <v>0.90022421524663598</v>
      </c>
      <c r="H13" t="s">
        <v>299</v>
      </c>
      <c r="I13" t="s">
        <v>300</v>
      </c>
      <c r="J13" t="s">
        <v>301</v>
      </c>
      <c r="K13">
        <v>0.90807174887892295</v>
      </c>
      <c r="L13" t="s">
        <v>230</v>
      </c>
      <c r="M13" t="s">
        <v>302</v>
      </c>
      <c r="N13" t="s">
        <v>303</v>
      </c>
      <c r="O13">
        <v>0.90190582959641197</v>
      </c>
      <c r="P13" t="s">
        <v>304</v>
      </c>
      <c r="Q13" t="s">
        <v>305</v>
      </c>
      <c r="R13" t="s">
        <v>333</v>
      </c>
      <c r="S13">
        <v>0.90639013452914796</v>
      </c>
      <c r="T13" t="s">
        <v>300</v>
      </c>
      <c r="U13" t="s">
        <v>334</v>
      </c>
      <c r="V13">
        <f t="shared" si="0"/>
        <v>0.90313901345291436</v>
      </c>
      <c r="W13">
        <f t="shared" si="1"/>
        <v>3.9117368435801665E-3</v>
      </c>
    </row>
    <row r="14" spans="1:23" x14ac:dyDescent="0.2">
      <c r="A14" t="s">
        <v>15</v>
      </c>
      <c r="B14" t="s">
        <v>205</v>
      </c>
      <c r="C14">
        <v>0.78814002089864099</v>
      </c>
      <c r="D14" t="s">
        <v>206</v>
      </c>
      <c r="E14" t="s">
        <v>207</v>
      </c>
      <c r="F14" t="s">
        <v>208</v>
      </c>
      <c r="G14">
        <v>0.78814002089864099</v>
      </c>
      <c r="H14" t="s">
        <v>209</v>
      </c>
      <c r="I14" t="s">
        <v>210</v>
      </c>
      <c r="J14" t="s">
        <v>205</v>
      </c>
      <c r="K14">
        <v>0.78814002089864099</v>
      </c>
      <c r="L14" t="s">
        <v>211</v>
      </c>
      <c r="M14" t="s">
        <v>212</v>
      </c>
      <c r="N14" t="s">
        <v>205</v>
      </c>
      <c r="O14">
        <v>0.99958202716823397</v>
      </c>
      <c r="P14" t="s">
        <v>213</v>
      </c>
      <c r="Q14" t="s">
        <v>214</v>
      </c>
      <c r="R14" t="s">
        <v>205</v>
      </c>
      <c r="S14">
        <v>0.999686520376175</v>
      </c>
      <c r="T14" t="s">
        <v>206</v>
      </c>
      <c r="U14" t="s">
        <v>207</v>
      </c>
      <c r="V14">
        <f t="shared" si="0"/>
        <v>0.87273772204806632</v>
      </c>
      <c r="W14">
        <f t="shared" si="1"/>
        <v>0.11584017897266013</v>
      </c>
    </row>
    <row r="15" spans="1:23" x14ac:dyDescent="0.2">
      <c r="A15" t="s">
        <v>18</v>
      </c>
      <c r="B15" t="s">
        <v>248</v>
      </c>
      <c r="C15">
        <v>0.88793103448275801</v>
      </c>
      <c r="D15" t="s">
        <v>249</v>
      </c>
      <c r="E15" t="s">
        <v>250</v>
      </c>
      <c r="F15" t="s">
        <v>50</v>
      </c>
      <c r="G15">
        <v>0.87068965517241304</v>
      </c>
      <c r="H15" t="s">
        <v>251</v>
      </c>
      <c r="I15" t="s">
        <v>252</v>
      </c>
      <c r="J15" t="s">
        <v>253</v>
      </c>
      <c r="K15">
        <v>0.87068965517241304</v>
      </c>
      <c r="L15" t="s">
        <v>254</v>
      </c>
      <c r="M15" t="s">
        <v>255</v>
      </c>
      <c r="N15" t="s">
        <v>253</v>
      </c>
      <c r="O15">
        <v>0.88793103448275801</v>
      </c>
      <c r="P15" t="s">
        <v>256</v>
      </c>
      <c r="Q15" t="s">
        <v>257</v>
      </c>
      <c r="R15" t="s">
        <v>50</v>
      </c>
      <c r="S15">
        <v>0.87931034482758597</v>
      </c>
      <c r="T15" t="s">
        <v>324</v>
      </c>
      <c r="U15" t="s">
        <v>257</v>
      </c>
      <c r="V15">
        <f t="shared" si="0"/>
        <v>0.87931034482758563</v>
      </c>
      <c r="W15">
        <f t="shared" si="1"/>
        <v>8.6206896551724865E-3</v>
      </c>
    </row>
    <row r="16" spans="1:23" x14ac:dyDescent="0.2">
      <c r="A16" t="s">
        <v>10</v>
      </c>
      <c r="B16" t="s">
        <v>274</v>
      </c>
      <c r="C16">
        <v>0.95623891188645704</v>
      </c>
      <c r="D16" t="s">
        <v>275</v>
      </c>
      <c r="E16" t="s">
        <v>276</v>
      </c>
      <c r="F16" t="s">
        <v>277</v>
      </c>
      <c r="G16">
        <v>0.95150798344175003</v>
      </c>
      <c r="H16" t="s">
        <v>278</v>
      </c>
      <c r="I16" t="s">
        <v>279</v>
      </c>
      <c r="J16" t="s">
        <v>280</v>
      </c>
      <c r="K16">
        <v>0.95446481371969205</v>
      </c>
      <c r="L16" t="s">
        <v>281</v>
      </c>
      <c r="M16" t="s">
        <v>282</v>
      </c>
      <c r="N16" t="s">
        <v>283</v>
      </c>
      <c r="O16">
        <v>0.95623891188645704</v>
      </c>
      <c r="P16" t="s">
        <v>284</v>
      </c>
      <c r="Q16" t="s">
        <v>285</v>
      </c>
      <c r="R16" t="s">
        <v>328</v>
      </c>
      <c r="S16">
        <v>0.95269071555292695</v>
      </c>
      <c r="T16" t="s">
        <v>329</v>
      </c>
      <c r="U16" t="s">
        <v>330</v>
      </c>
      <c r="V16">
        <f t="shared" si="0"/>
        <v>0.95422826729745647</v>
      </c>
      <c r="W16">
        <f t="shared" si="1"/>
        <v>2.1157355198104222E-3</v>
      </c>
    </row>
    <row r="24" spans="16:16" x14ac:dyDescent="0.2">
      <c r="P24">
        <f>AVERAGE(O14,S14)</f>
        <v>0.99963427377220448</v>
      </c>
    </row>
  </sheetData>
  <sortState xmlns:xlrd2="http://schemas.microsoft.com/office/spreadsheetml/2017/richdata2" ref="A2:U34">
    <sortCondition ref="A2:A3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Sheet2</vt:lpstr>
      <vt:lpstr>Sheet3</vt:lpstr>
      <vt:lpstr>Sheet5</vt:lpstr>
      <vt:lpstr>Lale pipeline summary</vt:lpstr>
      <vt:lpstr>alphad3m summary</vt:lpstr>
      <vt:lpstr>Sheet4</vt:lpstr>
      <vt:lpstr>grammar_tpot_summary</vt:lpstr>
      <vt:lpstr>autosklearn_summary</vt:lpstr>
      <vt:lpstr>Sheet10</vt:lpstr>
      <vt:lpstr>Sheet13</vt:lpstr>
      <vt:lpstr>autosklearn_adaboost</vt:lpstr>
      <vt:lpstr>lale_pipeline_adaboost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2020-02-03T16:34:06Z</dcterms:created>
  <dcterms:modified xsi:type="dcterms:W3CDTF">2020-02-13T23:09:27Z</dcterms:modified>
</cp:coreProperties>
</file>