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A7FF3504-806F-4A1E-BA87-3764F378F831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2" i="1" l="1"/>
  <c r="P42" i="1"/>
  <c r="O42" i="1"/>
  <c r="N42" i="1"/>
  <c r="M42" i="1"/>
  <c r="S42" i="1" s="1"/>
  <c r="Q41" i="1"/>
  <c r="P41" i="1"/>
  <c r="O41" i="1"/>
  <c r="N41" i="1"/>
  <c r="M41" i="1"/>
  <c r="R41" i="1" s="1"/>
  <c r="Q40" i="1"/>
  <c r="P40" i="1"/>
  <c r="O40" i="1"/>
  <c r="N40" i="1"/>
  <c r="S40" i="1" s="1"/>
  <c r="M40" i="1"/>
  <c r="Q39" i="1"/>
  <c r="P39" i="1"/>
  <c r="O39" i="1"/>
  <c r="N39" i="1"/>
  <c r="M39" i="1"/>
  <c r="R39" i="1" s="1"/>
  <c r="Q37" i="1"/>
  <c r="P37" i="1"/>
  <c r="O37" i="1"/>
  <c r="N37" i="1"/>
  <c r="M37" i="1"/>
  <c r="Q36" i="1"/>
  <c r="P36" i="1"/>
  <c r="O36" i="1"/>
  <c r="N36" i="1"/>
  <c r="M36" i="1"/>
  <c r="S36" i="1" s="1"/>
  <c r="Q35" i="1"/>
  <c r="S35" i="1" s="1"/>
  <c r="P35" i="1"/>
  <c r="O35" i="1"/>
  <c r="N35" i="1"/>
  <c r="M35" i="1"/>
  <c r="Q34" i="1"/>
  <c r="P34" i="1"/>
  <c r="O34" i="1"/>
  <c r="N34" i="1"/>
  <c r="M34" i="1"/>
  <c r="Q32" i="1"/>
  <c r="P32" i="1"/>
  <c r="O32" i="1"/>
  <c r="N32" i="1"/>
  <c r="M32" i="1"/>
  <c r="S32" i="1" s="1"/>
  <c r="Q31" i="1"/>
  <c r="P31" i="1"/>
  <c r="O31" i="1"/>
  <c r="N31" i="1"/>
  <c r="M31" i="1"/>
  <c r="S30" i="1"/>
  <c r="Q30" i="1"/>
  <c r="P30" i="1"/>
  <c r="O30" i="1"/>
  <c r="N30" i="1"/>
  <c r="M30" i="1"/>
  <c r="R30" i="1" s="1"/>
  <c r="Q29" i="1"/>
  <c r="P29" i="1"/>
  <c r="O29" i="1"/>
  <c r="N29" i="1"/>
  <c r="M29" i="1"/>
  <c r="S29" i="1" s="1"/>
  <c r="Q27" i="1"/>
  <c r="P27" i="1"/>
  <c r="O27" i="1"/>
  <c r="N27" i="1"/>
  <c r="M27" i="1"/>
  <c r="S27" i="1" s="1"/>
  <c r="Q26" i="1"/>
  <c r="P26" i="1"/>
  <c r="O26" i="1"/>
  <c r="N26" i="1"/>
  <c r="M26" i="1"/>
  <c r="S26" i="1" s="1"/>
  <c r="R25" i="1"/>
  <c r="Q25" i="1"/>
  <c r="P25" i="1"/>
  <c r="S25" i="1" s="1"/>
  <c r="O25" i="1"/>
  <c r="N25" i="1"/>
  <c r="M25" i="1"/>
  <c r="Q24" i="1"/>
  <c r="P24" i="1"/>
  <c r="O24" i="1"/>
  <c r="N24" i="1"/>
  <c r="M24" i="1"/>
  <c r="S24" i="1" s="1"/>
  <c r="R22" i="1"/>
  <c r="Q22" i="1"/>
  <c r="P22" i="1"/>
  <c r="O22" i="1"/>
  <c r="N22" i="1"/>
  <c r="M22" i="1"/>
  <c r="Q21" i="1"/>
  <c r="P21" i="1"/>
  <c r="O21" i="1"/>
  <c r="N21" i="1"/>
  <c r="M21" i="1"/>
  <c r="R21" i="1" s="1"/>
  <c r="Q20" i="1"/>
  <c r="P20" i="1"/>
  <c r="O20" i="1"/>
  <c r="N20" i="1"/>
  <c r="M20" i="1"/>
  <c r="Q19" i="1"/>
  <c r="P19" i="1"/>
  <c r="O19" i="1"/>
  <c r="N19" i="1"/>
  <c r="M19" i="1"/>
  <c r="S19" i="1" s="1"/>
  <c r="S17" i="1"/>
  <c r="Q17" i="1"/>
  <c r="P17" i="1"/>
  <c r="O17" i="1"/>
  <c r="N17" i="1"/>
  <c r="M17" i="1"/>
  <c r="R17" i="1" s="1"/>
  <c r="Q16" i="1"/>
  <c r="P16" i="1"/>
  <c r="O16" i="1"/>
  <c r="N16" i="1"/>
  <c r="R16" i="1" s="1"/>
  <c r="M16" i="1"/>
  <c r="S16" i="1" s="1"/>
  <c r="R15" i="1"/>
  <c r="Q15" i="1"/>
  <c r="S15" i="1" s="1"/>
  <c r="P15" i="1"/>
  <c r="O15" i="1"/>
  <c r="N15" i="1"/>
  <c r="M15" i="1"/>
  <c r="Q14" i="1"/>
  <c r="P14" i="1"/>
  <c r="O14" i="1"/>
  <c r="N14" i="1"/>
  <c r="M14" i="1"/>
  <c r="Q12" i="1"/>
  <c r="P12" i="1"/>
  <c r="O12" i="1"/>
  <c r="N12" i="1"/>
  <c r="M12" i="1"/>
  <c r="S12" i="1" s="1"/>
  <c r="Q11" i="1"/>
  <c r="P11" i="1"/>
  <c r="O11" i="1"/>
  <c r="N11" i="1"/>
  <c r="M11" i="1"/>
  <c r="Q10" i="1"/>
  <c r="P10" i="1"/>
  <c r="O10" i="1"/>
  <c r="N10" i="1"/>
  <c r="M10" i="1"/>
  <c r="S10" i="1" s="1"/>
  <c r="Q9" i="1"/>
  <c r="P9" i="1"/>
  <c r="O9" i="1"/>
  <c r="N9" i="1"/>
  <c r="M9" i="1"/>
  <c r="S9" i="1" s="1"/>
  <c r="N7" i="1"/>
  <c r="O7" i="1"/>
  <c r="P7" i="1"/>
  <c r="Q7" i="1"/>
  <c r="N6" i="1"/>
  <c r="O6" i="1"/>
  <c r="P6" i="1"/>
  <c r="Q6" i="1"/>
  <c r="N5" i="1"/>
  <c r="O5" i="1"/>
  <c r="P5" i="1"/>
  <c r="Q5" i="1"/>
  <c r="N4" i="1"/>
  <c r="O4" i="1"/>
  <c r="P4" i="1"/>
  <c r="Q4" i="1"/>
  <c r="M6" i="1"/>
  <c r="M7" i="1"/>
  <c r="M4" i="1"/>
  <c r="M5" i="1"/>
  <c r="R40" i="1" l="1"/>
  <c r="R34" i="1"/>
  <c r="S37" i="1"/>
  <c r="R35" i="1"/>
  <c r="S31" i="1"/>
  <c r="R19" i="1"/>
  <c r="S22" i="1"/>
  <c r="R20" i="1"/>
  <c r="S21" i="1"/>
  <c r="S14" i="1"/>
  <c r="R12" i="1"/>
  <c r="S11" i="1"/>
  <c r="R10" i="1"/>
  <c r="S4" i="1"/>
  <c r="S5" i="1"/>
  <c r="R6" i="1"/>
  <c r="S7" i="1"/>
  <c r="R7" i="1"/>
  <c r="R5" i="1"/>
  <c r="R4" i="1"/>
  <c r="S6" i="1"/>
  <c r="S41" i="1"/>
  <c r="S39" i="1"/>
  <c r="R42" i="1"/>
  <c r="R36" i="1"/>
  <c r="S34" i="1"/>
  <c r="R37" i="1"/>
  <c r="R31" i="1"/>
  <c r="R29" i="1"/>
  <c r="R32" i="1"/>
  <c r="R26" i="1"/>
  <c r="R24" i="1"/>
  <c r="R27" i="1"/>
  <c r="S20" i="1"/>
  <c r="R14" i="1"/>
  <c r="R11" i="1"/>
  <c r="R9" i="1"/>
  <c r="BM4" i="1"/>
  <c r="BN4" i="1"/>
  <c r="BO4" i="1"/>
  <c r="BP4" i="1"/>
  <c r="BM5" i="1"/>
  <c r="BN5" i="1"/>
  <c r="BO5" i="1"/>
  <c r="BP5" i="1"/>
  <c r="BM6" i="1"/>
  <c r="BN6" i="1"/>
  <c r="BO6" i="1"/>
  <c r="BP6" i="1"/>
  <c r="BM7" i="1"/>
  <c r="BN7" i="1"/>
  <c r="BO7" i="1"/>
  <c r="BP7" i="1"/>
  <c r="BM9" i="1"/>
  <c r="BN9" i="1"/>
  <c r="BO9" i="1"/>
  <c r="BP9" i="1"/>
  <c r="BM10" i="1"/>
  <c r="BN10" i="1"/>
  <c r="BO10" i="1"/>
  <c r="BP10" i="1"/>
  <c r="BM11" i="1"/>
  <c r="BN11" i="1"/>
  <c r="BO11" i="1"/>
  <c r="BP11" i="1"/>
  <c r="BM12" i="1"/>
  <c r="BN12" i="1"/>
  <c r="BO12" i="1"/>
  <c r="BP12" i="1"/>
  <c r="BM14" i="1"/>
  <c r="BN14" i="1"/>
  <c r="BO14" i="1"/>
  <c r="BP14" i="1"/>
  <c r="BM15" i="1"/>
  <c r="BN15" i="1"/>
  <c r="BO15" i="1"/>
  <c r="BP15" i="1"/>
  <c r="BM16" i="1"/>
  <c r="BN16" i="1"/>
  <c r="BO16" i="1"/>
  <c r="BP16" i="1"/>
  <c r="BM17" i="1"/>
  <c r="BN17" i="1"/>
  <c r="BO17" i="1"/>
  <c r="BP17" i="1"/>
  <c r="BM19" i="1"/>
  <c r="BN19" i="1"/>
  <c r="BO19" i="1"/>
  <c r="BP19" i="1"/>
  <c r="BM20" i="1"/>
  <c r="BN20" i="1"/>
  <c r="BO20" i="1"/>
  <c r="BP20" i="1"/>
  <c r="BM21" i="1"/>
  <c r="BN21" i="1"/>
  <c r="BO21" i="1"/>
  <c r="BP21" i="1"/>
  <c r="BM22" i="1"/>
  <c r="BN22" i="1"/>
  <c r="BO22" i="1"/>
  <c r="BP22" i="1"/>
  <c r="BM24" i="1"/>
  <c r="BN24" i="1"/>
  <c r="BO24" i="1"/>
  <c r="BP24" i="1"/>
  <c r="BM25" i="1"/>
  <c r="BN25" i="1"/>
  <c r="BO25" i="1"/>
  <c r="BP25" i="1"/>
  <c r="BM26" i="1"/>
  <c r="BN26" i="1"/>
  <c r="BO26" i="1"/>
  <c r="BP26" i="1"/>
  <c r="BM27" i="1"/>
  <c r="BN27" i="1"/>
  <c r="BO27" i="1"/>
  <c r="BP27" i="1"/>
  <c r="BM29" i="1"/>
  <c r="BN29" i="1"/>
  <c r="BO29" i="1"/>
  <c r="BP29" i="1"/>
  <c r="BM30" i="1"/>
  <c r="BN30" i="1"/>
  <c r="BO30" i="1"/>
  <c r="BP30" i="1"/>
  <c r="BM31" i="1"/>
  <c r="BN31" i="1"/>
  <c r="BO31" i="1"/>
  <c r="BP31" i="1"/>
  <c r="BM32" i="1"/>
  <c r="BN32" i="1"/>
  <c r="BO32" i="1"/>
  <c r="BP32" i="1"/>
  <c r="BM34" i="1"/>
  <c r="BN34" i="1"/>
  <c r="BO34" i="1"/>
  <c r="BP34" i="1"/>
  <c r="BM35" i="1"/>
  <c r="BN35" i="1"/>
  <c r="BO35" i="1"/>
  <c r="BP35" i="1"/>
  <c r="BM36" i="1"/>
  <c r="BN36" i="1"/>
  <c r="BO36" i="1"/>
  <c r="BP36" i="1"/>
  <c r="BM37" i="1"/>
  <c r="BN37" i="1"/>
  <c r="BO37" i="1"/>
  <c r="BP37" i="1"/>
  <c r="BM39" i="1"/>
  <c r="BN39" i="1"/>
  <c r="BO39" i="1"/>
  <c r="BP39" i="1"/>
  <c r="BM40" i="1"/>
  <c r="BN40" i="1"/>
  <c r="BO40" i="1"/>
  <c r="BP40" i="1"/>
  <c r="BM41" i="1"/>
  <c r="BN41" i="1"/>
  <c r="BO41" i="1"/>
  <c r="BP41" i="1"/>
  <c r="BM42" i="1"/>
  <c r="BN42" i="1"/>
  <c r="BO42" i="1"/>
  <c r="BP42" i="1"/>
  <c r="AV5" i="1"/>
  <c r="AV6" i="1"/>
  <c r="AV7" i="1"/>
  <c r="AV9" i="1"/>
  <c r="AV10" i="1"/>
  <c r="AV11" i="1"/>
  <c r="AV12" i="1"/>
  <c r="AV14" i="1"/>
  <c r="AV15" i="1"/>
  <c r="AV16" i="1"/>
  <c r="AV17" i="1"/>
  <c r="AV19" i="1"/>
  <c r="AV20" i="1"/>
  <c r="AV21" i="1"/>
  <c r="AV22" i="1"/>
  <c r="AV24" i="1"/>
  <c r="AV25" i="1"/>
  <c r="AV26" i="1"/>
  <c r="AV27" i="1"/>
  <c r="AV29" i="1"/>
  <c r="AV30" i="1"/>
  <c r="AV31" i="1"/>
  <c r="AV32" i="1"/>
  <c r="AV34" i="1"/>
  <c r="AV35" i="1"/>
  <c r="AV36" i="1"/>
  <c r="AV37" i="1"/>
  <c r="AV39" i="1"/>
  <c r="AV40" i="1"/>
  <c r="AV41" i="1"/>
  <c r="AV42" i="1"/>
  <c r="AW5" i="1"/>
  <c r="AW6" i="1"/>
  <c r="AW7" i="1"/>
  <c r="AW9" i="1"/>
  <c r="AW10" i="1"/>
  <c r="AW11" i="1"/>
  <c r="AW12" i="1"/>
  <c r="AW14" i="1"/>
  <c r="AW15" i="1"/>
  <c r="AW16" i="1"/>
  <c r="AW17" i="1"/>
  <c r="AW19" i="1"/>
  <c r="AW20" i="1"/>
  <c r="AW21" i="1"/>
  <c r="AW22" i="1"/>
  <c r="AW24" i="1"/>
  <c r="AW25" i="1"/>
  <c r="AW26" i="1"/>
  <c r="AW27" i="1"/>
  <c r="AW29" i="1"/>
  <c r="AW30" i="1"/>
  <c r="AW31" i="1"/>
  <c r="AW32" i="1"/>
  <c r="AW34" i="1"/>
  <c r="AW35" i="1"/>
  <c r="AW36" i="1"/>
  <c r="AW37" i="1"/>
  <c r="AW39" i="1"/>
  <c r="AW40" i="1"/>
  <c r="AW41" i="1"/>
  <c r="AW42" i="1"/>
  <c r="AX5" i="1"/>
  <c r="AX6" i="1"/>
  <c r="AX7" i="1"/>
  <c r="AX9" i="1"/>
  <c r="AX10" i="1"/>
  <c r="AX11" i="1"/>
  <c r="AX12" i="1"/>
  <c r="AX14" i="1"/>
  <c r="AX15" i="1"/>
  <c r="AX16" i="1"/>
  <c r="AX17" i="1"/>
  <c r="AX19" i="1"/>
  <c r="AX20" i="1"/>
  <c r="AX21" i="1"/>
  <c r="AX22" i="1"/>
  <c r="AX24" i="1"/>
  <c r="AX25" i="1"/>
  <c r="AX26" i="1"/>
  <c r="AX27" i="1"/>
  <c r="AX29" i="1"/>
  <c r="AX30" i="1"/>
  <c r="AX31" i="1"/>
  <c r="AX32" i="1"/>
  <c r="AX34" i="1"/>
  <c r="AX35" i="1"/>
  <c r="AX36" i="1"/>
  <c r="AX37" i="1"/>
  <c r="AX39" i="1"/>
  <c r="AX40" i="1"/>
  <c r="AX41" i="1"/>
  <c r="AX42" i="1"/>
  <c r="AY5" i="1"/>
  <c r="AY6" i="1"/>
  <c r="AY7" i="1"/>
  <c r="AY9" i="1"/>
  <c r="AY10" i="1"/>
  <c r="AY11" i="1"/>
  <c r="AY12" i="1"/>
  <c r="AY14" i="1"/>
  <c r="AY15" i="1"/>
  <c r="AY16" i="1"/>
  <c r="AY17" i="1"/>
  <c r="AY19" i="1"/>
  <c r="AY20" i="1"/>
  <c r="AY21" i="1"/>
  <c r="AY22" i="1"/>
  <c r="AY24" i="1"/>
  <c r="AY25" i="1"/>
  <c r="AY26" i="1"/>
  <c r="AY27" i="1"/>
  <c r="AY29" i="1"/>
  <c r="AY30" i="1"/>
  <c r="AY31" i="1"/>
  <c r="AY32" i="1"/>
  <c r="AY34" i="1"/>
  <c r="AY35" i="1"/>
  <c r="AY36" i="1"/>
  <c r="AY37" i="1"/>
  <c r="AY39" i="1"/>
  <c r="AY40" i="1"/>
  <c r="AY41" i="1"/>
  <c r="AY42" i="1"/>
  <c r="AV4" i="1"/>
  <c r="AW4" i="1"/>
  <c r="AX4" i="1"/>
  <c r="AY4" i="1"/>
  <c r="AD5" i="1"/>
  <c r="AE5" i="1"/>
  <c r="AF5" i="1"/>
  <c r="AG5" i="1"/>
  <c r="AH5" i="1"/>
  <c r="AE4" i="1"/>
  <c r="AF4" i="1"/>
  <c r="AG4" i="1"/>
  <c r="AH4" i="1"/>
  <c r="AE6" i="1"/>
  <c r="AF6" i="1"/>
  <c r="AG6" i="1"/>
  <c r="AH6" i="1"/>
  <c r="AE7" i="1"/>
  <c r="AF7" i="1"/>
  <c r="AG7" i="1"/>
  <c r="AH7" i="1"/>
  <c r="AE9" i="1"/>
  <c r="AF9" i="1"/>
  <c r="AG9" i="1"/>
  <c r="AH9" i="1"/>
  <c r="AE10" i="1"/>
  <c r="AF10" i="1"/>
  <c r="AG10" i="1"/>
  <c r="AH10" i="1"/>
  <c r="AE11" i="1"/>
  <c r="AF11" i="1"/>
  <c r="AG11" i="1"/>
  <c r="AH11" i="1"/>
  <c r="AE12" i="1"/>
  <c r="AF12" i="1"/>
  <c r="AG12" i="1"/>
  <c r="AH12" i="1"/>
  <c r="AE14" i="1"/>
  <c r="AF14" i="1"/>
  <c r="AG14" i="1"/>
  <c r="AH14" i="1"/>
  <c r="AE15" i="1"/>
  <c r="AF15" i="1"/>
  <c r="AG15" i="1"/>
  <c r="AH15" i="1"/>
  <c r="AE16" i="1"/>
  <c r="AF16" i="1"/>
  <c r="AG16" i="1"/>
  <c r="AH16" i="1"/>
  <c r="AE17" i="1"/>
  <c r="AF17" i="1"/>
  <c r="AG17" i="1"/>
  <c r="AH17" i="1"/>
  <c r="AE19" i="1"/>
  <c r="AF19" i="1"/>
  <c r="AG19" i="1"/>
  <c r="AH19" i="1"/>
  <c r="AE20" i="1"/>
  <c r="AF20" i="1"/>
  <c r="AG20" i="1"/>
  <c r="AH20" i="1"/>
  <c r="AE21" i="1"/>
  <c r="AF21" i="1"/>
  <c r="AG21" i="1"/>
  <c r="AH21" i="1"/>
  <c r="AE22" i="1"/>
  <c r="AF22" i="1"/>
  <c r="AG22" i="1"/>
  <c r="AH22" i="1"/>
  <c r="AE24" i="1"/>
  <c r="AF24" i="1"/>
  <c r="AG24" i="1"/>
  <c r="AH24" i="1"/>
  <c r="AE25" i="1"/>
  <c r="AF25" i="1"/>
  <c r="AG25" i="1"/>
  <c r="AH25" i="1"/>
  <c r="AE26" i="1"/>
  <c r="AF26" i="1"/>
  <c r="AG26" i="1"/>
  <c r="AH26" i="1"/>
  <c r="AE27" i="1"/>
  <c r="AF27" i="1"/>
  <c r="AG27" i="1"/>
  <c r="AH27" i="1"/>
  <c r="AE29" i="1"/>
  <c r="AF29" i="1"/>
  <c r="AG29" i="1"/>
  <c r="AH29" i="1"/>
  <c r="AE30" i="1"/>
  <c r="AF30" i="1"/>
  <c r="AG30" i="1"/>
  <c r="AH30" i="1"/>
  <c r="AE31" i="1"/>
  <c r="AF31" i="1"/>
  <c r="AG31" i="1"/>
  <c r="AH31" i="1"/>
  <c r="AE32" i="1"/>
  <c r="AF32" i="1"/>
  <c r="AG32" i="1"/>
  <c r="AH32" i="1"/>
  <c r="AE34" i="1"/>
  <c r="AF34" i="1"/>
  <c r="AG34" i="1"/>
  <c r="AH34" i="1"/>
  <c r="AE35" i="1"/>
  <c r="AF35" i="1"/>
  <c r="AG35" i="1"/>
  <c r="AH35" i="1"/>
  <c r="AE36" i="1"/>
  <c r="AF36" i="1"/>
  <c r="AG36" i="1"/>
  <c r="AH36" i="1"/>
  <c r="AE37" i="1"/>
  <c r="AF37" i="1"/>
  <c r="AG37" i="1"/>
  <c r="AH37" i="1"/>
  <c r="AE39" i="1"/>
  <c r="AF39" i="1"/>
  <c r="AG39" i="1"/>
  <c r="AH39" i="1"/>
  <c r="AE40" i="1"/>
  <c r="AF40" i="1"/>
  <c r="AG40" i="1"/>
  <c r="AH40" i="1"/>
  <c r="AE41" i="1"/>
  <c r="AF41" i="1"/>
  <c r="AG41" i="1"/>
  <c r="AH41" i="1"/>
  <c r="AE42" i="1"/>
  <c r="AF42" i="1"/>
  <c r="AG42" i="1"/>
  <c r="AH42" i="1"/>
  <c r="BL4" i="1"/>
  <c r="BL5" i="1"/>
  <c r="BL6" i="1"/>
  <c r="BL7" i="1"/>
  <c r="BL9" i="1"/>
  <c r="BL10" i="1"/>
  <c r="BL11" i="1"/>
  <c r="BL12" i="1"/>
  <c r="BL14" i="1"/>
  <c r="BL15" i="1"/>
  <c r="BL16" i="1"/>
  <c r="BL17" i="1"/>
  <c r="BL19" i="1"/>
  <c r="BL20" i="1"/>
  <c r="BL21" i="1"/>
  <c r="BL22" i="1"/>
  <c r="BL24" i="1"/>
  <c r="BL25" i="1"/>
  <c r="BL26" i="1"/>
  <c r="BL27" i="1"/>
  <c r="BL29" i="1"/>
  <c r="BL30" i="1"/>
  <c r="BL31" i="1"/>
  <c r="BL32" i="1"/>
  <c r="BL34" i="1"/>
  <c r="BL35" i="1"/>
  <c r="BL36" i="1"/>
  <c r="BL37" i="1"/>
  <c r="BL39" i="1"/>
  <c r="BL40" i="1"/>
  <c r="BL41" i="1"/>
  <c r="BL42" i="1"/>
  <c r="AU4" i="1"/>
  <c r="AU5" i="1"/>
  <c r="AU6" i="1"/>
  <c r="AU7" i="1"/>
  <c r="AU9" i="1"/>
  <c r="AU10" i="1"/>
  <c r="AU11" i="1"/>
  <c r="AU12" i="1"/>
  <c r="AU14" i="1"/>
  <c r="AU15" i="1"/>
  <c r="AU16" i="1"/>
  <c r="AU17" i="1"/>
  <c r="AU19" i="1"/>
  <c r="AU20" i="1"/>
  <c r="AU21" i="1"/>
  <c r="AU22" i="1"/>
  <c r="AU24" i="1"/>
  <c r="AU25" i="1"/>
  <c r="AU26" i="1"/>
  <c r="AU27" i="1"/>
  <c r="AU29" i="1"/>
  <c r="AU30" i="1"/>
  <c r="AU31" i="1"/>
  <c r="AU32" i="1"/>
  <c r="AU34" i="1"/>
  <c r="AU35" i="1"/>
  <c r="AU36" i="1"/>
  <c r="AU37" i="1"/>
  <c r="AU39" i="1"/>
  <c r="AU40" i="1"/>
  <c r="AU41" i="1"/>
  <c r="AU42" i="1"/>
  <c r="AD4" i="1"/>
  <c r="AD6" i="1"/>
  <c r="AD7" i="1"/>
  <c r="AD9" i="1"/>
  <c r="AD10" i="1"/>
  <c r="AD11" i="1"/>
  <c r="AD12" i="1"/>
  <c r="AD14" i="1"/>
  <c r="AD15" i="1"/>
  <c r="AD16" i="1"/>
  <c r="AD17" i="1"/>
  <c r="AD19" i="1"/>
  <c r="AD20" i="1"/>
  <c r="AD21" i="1"/>
  <c r="AD22" i="1"/>
  <c r="AD24" i="1"/>
  <c r="AD25" i="1"/>
  <c r="AD26" i="1"/>
  <c r="AD27" i="1"/>
  <c r="AD29" i="1"/>
  <c r="AD30" i="1"/>
  <c r="AD31" i="1"/>
  <c r="AD32" i="1"/>
  <c r="AD34" i="1"/>
  <c r="AD35" i="1"/>
  <c r="AD36" i="1"/>
  <c r="AD37" i="1"/>
  <c r="AD39" i="1"/>
  <c r="AD40" i="1"/>
  <c r="AD41" i="1"/>
  <c r="AD42" i="1"/>
  <c r="BA9" i="1" l="1"/>
  <c r="BQ29" i="1"/>
  <c r="BR29" i="1"/>
  <c r="BQ36" i="1"/>
  <c r="BA7" i="1"/>
  <c r="BA6" i="1"/>
  <c r="BA5" i="1"/>
  <c r="BQ22" i="1"/>
  <c r="BR36" i="1"/>
  <c r="AI10" i="1"/>
  <c r="AI21" i="1"/>
  <c r="AI6" i="1"/>
  <c r="AI36" i="1"/>
  <c r="AI29" i="1"/>
  <c r="AI14" i="1"/>
  <c r="BR40" i="1"/>
  <c r="BR42" i="1"/>
  <c r="BR41" i="1"/>
  <c r="BR39" i="1"/>
  <c r="BQ42" i="1"/>
  <c r="BQ41" i="1"/>
  <c r="CA41" i="1" s="1"/>
  <c r="BQ40" i="1"/>
  <c r="BQ39" i="1"/>
  <c r="CA39" i="1" s="1"/>
  <c r="BQ31" i="1"/>
  <c r="BR32" i="1"/>
  <c r="BR31" i="1"/>
  <c r="BQ30" i="1"/>
  <c r="BQ32" i="1"/>
  <c r="BR30" i="1"/>
  <c r="BQ20" i="1"/>
  <c r="BR21" i="1"/>
  <c r="BR20" i="1"/>
  <c r="BR19" i="1"/>
  <c r="BR22" i="1"/>
  <c r="BQ21" i="1"/>
  <c r="BQ19" i="1"/>
  <c r="BR12" i="1"/>
  <c r="BQ9" i="1"/>
  <c r="BQ12" i="1"/>
  <c r="BR11" i="1"/>
  <c r="BQ10" i="1"/>
  <c r="CA10" i="1" s="1"/>
  <c r="BR9" i="1"/>
  <c r="BQ11" i="1"/>
  <c r="BR10" i="1"/>
  <c r="BR37" i="1"/>
  <c r="BR35" i="1"/>
  <c r="BR34" i="1"/>
  <c r="BQ37" i="1"/>
  <c r="BQ35" i="1"/>
  <c r="BQ34" i="1"/>
  <c r="BQ26" i="1"/>
  <c r="BR27" i="1"/>
  <c r="BR26" i="1"/>
  <c r="BQ25" i="1"/>
  <c r="BR24" i="1"/>
  <c r="BQ27" i="1"/>
  <c r="BR25" i="1"/>
  <c r="BQ24" i="1"/>
  <c r="BQ17" i="1"/>
  <c r="BQ15" i="1"/>
  <c r="BR17" i="1"/>
  <c r="BR16" i="1"/>
  <c r="BR15" i="1"/>
  <c r="BQ14" i="1"/>
  <c r="CA14" i="1" s="1"/>
  <c r="BQ16" i="1"/>
  <c r="CA16" i="1" s="1"/>
  <c r="BR14" i="1"/>
  <c r="BQ5" i="1"/>
  <c r="BR7" i="1"/>
  <c r="BR6" i="1"/>
  <c r="BR5" i="1"/>
  <c r="BR4" i="1"/>
  <c r="BQ6" i="1"/>
  <c r="BQ4" i="1"/>
  <c r="BQ7" i="1"/>
  <c r="CA7" i="1" s="1"/>
  <c r="AJ37" i="1"/>
  <c r="AJ22" i="1"/>
  <c r="AI5" i="1"/>
  <c r="AJ30" i="1"/>
  <c r="AJ15" i="1"/>
  <c r="AJ7" i="1"/>
  <c r="AJ40" i="1"/>
  <c r="AJ25" i="1"/>
  <c r="AJ39" i="1"/>
  <c r="AJ24" i="1"/>
  <c r="AJ16" i="1"/>
  <c r="AJ27" i="1"/>
  <c r="AJ5" i="1"/>
  <c r="AJ4" i="1"/>
  <c r="AJ41" i="1"/>
  <c r="AJ20" i="1"/>
  <c r="AJ17" i="1"/>
  <c r="AJ32" i="1"/>
  <c r="AJ10" i="1"/>
  <c r="AJ31" i="1"/>
  <c r="AJ9" i="1"/>
  <c r="AI35" i="1"/>
  <c r="AJ21" i="1"/>
  <c r="AI37" i="1"/>
  <c r="AI30" i="1"/>
  <c r="BY30" i="1" s="1"/>
  <c r="AI22" i="1"/>
  <c r="BY22" i="1" s="1"/>
  <c r="AI15" i="1"/>
  <c r="BY15" i="1" s="1"/>
  <c r="AI7" i="1"/>
  <c r="AI17" i="1"/>
  <c r="BY17" i="1" s="1"/>
  <c r="AI42" i="1"/>
  <c r="AI12" i="1"/>
  <c r="AJ14" i="1"/>
  <c r="AI34" i="1"/>
  <c r="AI26" i="1"/>
  <c r="AI19" i="1"/>
  <c r="AI11" i="1"/>
  <c r="AI39" i="1"/>
  <c r="AI31" i="1"/>
  <c r="AI24" i="1"/>
  <c r="BY24" i="1" s="1"/>
  <c r="AI16" i="1"/>
  <c r="AI9" i="1"/>
  <c r="AI4" i="1"/>
  <c r="AI40" i="1"/>
  <c r="AJ42" i="1"/>
  <c r="AJ35" i="1"/>
  <c r="AJ12" i="1"/>
  <c r="AI20" i="1"/>
  <c r="BY20" i="1" s="1"/>
  <c r="AJ36" i="1"/>
  <c r="AJ6" i="1"/>
  <c r="AI32" i="1"/>
  <c r="BY32" i="1" s="1"/>
  <c r="AJ34" i="1"/>
  <c r="AJ26" i="1"/>
  <c r="AJ19" i="1"/>
  <c r="AJ11" i="1"/>
  <c r="AI27" i="1"/>
  <c r="BY27" i="1" s="1"/>
  <c r="AJ29" i="1"/>
  <c r="AI41" i="1"/>
  <c r="BY41" i="1" s="1"/>
  <c r="AI25" i="1"/>
  <c r="BA40" i="1"/>
  <c r="BA32" i="1"/>
  <c r="BA25" i="1"/>
  <c r="BA17" i="1"/>
  <c r="BA10" i="1"/>
  <c r="AZ42" i="1"/>
  <c r="AZ35" i="1"/>
  <c r="AZ27" i="1"/>
  <c r="AZ20" i="1"/>
  <c r="AZ12" i="1"/>
  <c r="AZ39" i="1"/>
  <c r="AZ9" i="1"/>
  <c r="AZ31" i="1"/>
  <c r="BZ31" i="1" s="1"/>
  <c r="AZ34" i="1"/>
  <c r="AZ26" i="1"/>
  <c r="AZ19" i="1"/>
  <c r="BA39" i="1"/>
  <c r="BA31" i="1"/>
  <c r="BA24" i="1"/>
  <c r="BA16" i="1"/>
  <c r="AZ24" i="1"/>
  <c r="BA37" i="1"/>
  <c r="BA30" i="1"/>
  <c r="BA22" i="1"/>
  <c r="BA15" i="1"/>
  <c r="AZ16" i="1"/>
  <c r="AZ41" i="1"/>
  <c r="BZ41" i="1" s="1"/>
  <c r="AZ11" i="1"/>
  <c r="BA4" i="1"/>
  <c r="BA41" i="1"/>
  <c r="BA34" i="1"/>
  <c r="BA26" i="1"/>
  <c r="BA19" i="1"/>
  <c r="BA11" i="1"/>
  <c r="BA36" i="1"/>
  <c r="BA29" i="1"/>
  <c r="BA21" i="1"/>
  <c r="BA14" i="1"/>
  <c r="AZ40" i="1"/>
  <c r="AZ32" i="1"/>
  <c r="AZ25" i="1"/>
  <c r="AZ17" i="1"/>
  <c r="AZ10" i="1"/>
  <c r="BA42" i="1"/>
  <c r="BA35" i="1"/>
  <c r="BA27" i="1"/>
  <c r="BA20" i="1"/>
  <c r="BA12" i="1"/>
  <c r="AZ37" i="1"/>
  <c r="AZ30" i="1"/>
  <c r="AZ22" i="1"/>
  <c r="BZ22" i="1" s="1"/>
  <c r="AZ15" i="1"/>
  <c r="BZ15" i="1" s="1"/>
  <c r="AZ7" i="1"/>
  <c r="AZ4" i="1"/>
  <c r="AZ36" i="1"/>
  <c r="AZ29" i="1"/>
  <c r="AZ21" i="1"/>
  <c r="BZ21" i="1" s="1"/>
  <c r="AZ14" i="1"/>
  <c r="BZ14" i="1" s="1"/>
  <c r="AZ6" i="1"/>
  <c r="AZ5" i="1"/>
  <c r="BZ16" i="1" l="1"/>
  <c r="BZ12" i="1"/>
  <c r="BZ6" i="1"/>
  <c r="BZ25" i="1"/>
  <c r="BY5" i="1"/>
  <c r="BZ29" i="1"/>
  <c r="BZ32" i="1"/>
  <c r="CA32" i="1"/>
  <c r="CA17" i="1"/>
  <c r="BY21" i="1"/>
  <c r="BZ40" i="1"/>
  <c r="CA24" i="1"/>
  <c r="BZ7" i="1"/>
  <c r="BZ24" i="1"/>
  <c r="BY12" i="1"/>
  <c r="CA40" i="1"/>
  <c r="BY40" i="1"/>
  <c r="CA21" i="1"/>
  <c r="BY31" i="1"/>
  <c r="BY37" i="1"/>
  <c r="BZ26" i="1"/>
  <c r="CA12" i="1"/>
  <c r="BZ34" i="1"/>
  <c r="BY4" i="1"/>
  <c r="CA9" i="1"/>
  <c r="BZ20" i="1"/>
  <c r="BY11" i="1"/>
  <c r="BZ36" i="1"/>
  <c r="BZ10" i="1"/>
  <c r="BZ35" i="1"/>
  <c r="BY9" i="1"/>
  <c r="CA4" i="1"/>
  <c r="CA5" i="1"/>
  <c r="CA35" i="1"/>
  <c r="CA11" i="1"/>
  <c r="BY36" i="1"/>
  <c r="BZ5" i="1"/>
  <c r="BZ4" i="1"/>
  <c r="BZ17" i="1"/>
  <c r="BZ9" i="1"/>
  <c r="BZ42" i="1"/>
  <c r="BY25" i="1"/>
  <c r="BY16" i="1"/>
  <c r="BY26" i="1"/>
  <c r="BY7" i="1"/>
  <c r="BY35" i="1"/>
  <c r="CA6" i="1"/>
  <c r="CA15" i="1"/>
  <c r="CA25" i="1"/>
  <c r="CA37" i="1"/>
  <c r="CA19" i="1"/>
  <c r="CA20" i="1"/>
  <c r="CA31" i="1"/>
  <c r="BY6" i="1"/>
  <c r="BZ11" i="1"/>
  <c r="BZ19" i="1"/>
  <c r="BY10" i="1"/>
  <c r="CA36" i="1"/>
  <c r="BY39" i="1"/>
  <c r="CA26" i="1"/>
  <c r="CA30" i="1"/>
  <c r="BY14" i="1"/>
  <c r="BZ30" i="1"/>
  <c r="BZ27" i="1"/>
  <c r="BY42" i="1"/>
  <c r="CA27" i="1"/>
  <c r="CA34" i="1"/>
  <c r="CA42" i="1"/>
  <c r="BY29" i="1"/>
  <c r="CA22" i="1"/>
  <c r="CA29" i="1"/>
  <c r="BZ39" i="1"/>
  <c r="BY34" i="1"/>
  <c r="BZ37" i="1"/>
  <c r="BY19" i="1"/>
</calcChain>
</file>

<file path=xl/sharedStrings.xml><?xml version="1.0" encoding="utf-8"?>
<sst xmlns="http://schemas.openxmlformats.org/spreadsheetml/2006/main" count="190" uniqueCount="21">
  <si>
    <t>DLTV</t>
    <phoneticPr fontId="1" type="noConversion"/>
  </si>
  <si>
    <t>mean</t>
    <phoneticPr fontId="1" type="noConversion"/>
  </si>
  <si>
    <t>std</t>
    <phoneticPr fontId="1" type="noConversion"/>
  </si>
  <si>
    <t>p-DLTV</t>
    <phoneticPr fontId="1" type="noConversion"/>
  </si>
  <si>
    <t>PQR</t>
    <phoneticPr fontId="1" type="noConversion"/>
  </si>
  <si>
    <t>hyperparameter</t>
    <phoneticPr fontId="1" type="noConversion"/>
  </si>
  <si>
    <t>Ground Truth</t>
    <phoneticPr fontId="1" type="noConversion"/>
  </si>
  <si>
    <t>Timestep</t>
    <phoneticPr fontId="1" type="noConversion"/>
  </si>
  <si>
    <t>error</t>
    <phoneticPr fontId="1" type="noConversion"/>
  </si>
  <si>
    <t>steps = 5000</t>
    <phoneticPr fontId="1" type="noConversion"/>
  </si>
  <si>
    <t>W2-error</t>
    <phoneticPr fontId="1" type="noConversion"/>
  </si>
  <si>
    <t>Hyperparameter</t>
    <phoneticPr fontId="1" type="noConversion"/>
  </si>
  <si>
    <t>steps</t>
    <phoneticPr fontId="1" type="noConversion"/>
  </si>
  <si>
    <t>5K</t>
    <phoneticPr fontId="1" type="noConversion"/>
  </si>
  <si>
    <t>10K</t>
    <phoneticPr fontId="1" type="noConversion"/>
  </si>
  <si>
    <t>15K</t>
    <phoneticPr fontId="1" type="noConversion"/>
  </si>
  <si>
    <t>20K</t>
    <phoneticPr fontId="1" type="noConversion"/>
  </si>
  <si>
    <t>QRDQN</t>
    <phoneticPr fontId="1" type="noConversion"/>
  </si>
  <si>
    <t>mean</t>
    <phoneticPr fontId="1" type="noConversion"/>
  </si>
  <si>
    <t>std</t>
    <phoneticPr fontId="1" type="noConversion"/>
  </si>
  <si>
    <t>error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</si>
</sst>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E+00"/>
  </numFmts>
  <fonts count="2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Fill="1" applyBorder="1"/>
    <xf numFmtId="176" fontId="0" fillId="0" borderId="4" xfId="0" applyNumberFormat="1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ill="1" applyBorder="1"/>
    <xf numFmtId="0" fontId="0" fillId="0" borderId="5" xfId="0" applyFill="1" applyBorder="1"/>
    <xf numFmtId="0" fontId="0" fillId="0" borderId="14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/>
    <xf numFmtId="0" fontId="0" fillId="0" borderId="8" xfId="0" applyFill="1" applyBorder="1"/>
    <xf numFmtId="0" fontId="0" fillId="0" borderId="8" xfId="0" applyBorder="1" applyAlignment="1">
      <alignment horizontal="center"/>
    </xf>
    <xf numFmtId="0" fontId="0" fillId="0" borderId="6" xfId="0" applyBorder="1" applyAlignment="1"/>
    <xf numFmtId="0" fontId="0" fillId="0" borderId="0" xfId="0" applyAlignment="1">
      <alignment horizontal="center"/>
    </xf>
    <xf numFmtId="176" fontId="0" fillId="0" borderId="4" xfId="0" applyNumberFormat="1" applyBorder="1" applyAlignment="1">
      <alignment horizontal="center"/>
    </xf>
    <xf numFmtId="176" fontId="0" fillId="0" borderId="6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ko-KR" sz="1800" b="1">
                <a:latin typeface="Arial" panose="020B0604020202020204" pitchFamily="34" charset="0"/>
                <a:cs typeface="Arial" panose="020B0604020202020204" pitchFamily="34" charset="0"/>
              </a:rPr>
              <a:t>Hyperparameter Sensitivity</a:t>
            </a:r>
            <a:endParaRPr lang="ko-KR" altLang="en-US" sz="18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Sheet1!$AD$1:$AD$2</c:f>
              <c:strCache>
                <c:ptCount val="2"/>
                <c:pt idx="0">
                  <c:v>DLTV</c:v>
                </c:pt>
                <c:pt idx="1">
                  <c:v>error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Sheet1!$A$4:$B$42</c:f>
              <c:multiLvlStrCache>
                <c:ptCount val="39"/>
                <c:lvl>
                  <c:pt idx="0">
                    <c:v>steps = 5000</c:v>
                  </c:pt>
                  <c:pt idx="1">
                    <c:v>10000</c:v>
                  </c:pt>
                  <c:pt idx="2">
                    <c:v>15000</c:v>
                  </c:pt>
                  <c:pt idx="3">
                    <c:v>20000</c:v>
                  </c:pt>
                  <c:pt idx="5">
                    <c:v>5000</c:v>
                  </c:pt>
                  <c:pt idx="6">
                    <c:v>10000</c:v>
                  </c:pt>
                  <c:pt idx="7">
                    <c:v>15000</c:v>
                  </c:pt>
                  <c:pt idx="8">
                    <c:v>20000</c:v>
                  </c:pt>
                  <c:pt idx="10">
                    <c:v>5000</c:v>
                  </c:pt>
                  <c:pt idx="11">
                    <c:v>10000</c:v>
                  </c:pt>
                  <c:pt idx="12">
                    <c:v>15000</c:v>
                  </c:pt>
                  <c:pt idx="13">
                    <c:v>20000</c:v>
                  </c:pt>
                  <c:pt idx="15">
                    <c:v>5000</c:v>
                  </c:pt>
                  <c:pt idx="16">
                    <c:v>10000</c:v>
                  </c:pt>
                  <c:pt idx="17">
                    <c:v>15000</c:v>
                  </c:pt>
                  <c:pt idx="18">
                    <c:v>20000</c:v>
                  </c:pt>
                  <c:pt idx="20">
                    <c:v>5000</c:v>
                  </c:pt>
                  <c:pt idx="21">
                    <c:v>10000</c:v>
                  </c:pt>
                  <c:pt idx="22">
                    <c:v>15000</c:v>
                  </c:pt>
                  <c:pt idx="23">
                    <c:v>20000</c:v>
                  </c:pt>
                  <c:pt idx="25">
                    <c:v>5000</c:v>
                  </c:pt>
                  <c:pt idx="26">
                    <c:v>10000</c:v>
                  </c:pt>
                  <c:pt idx="27">
                    <c:v>15000</c:v>
                  </c:pt>
                  <c:pt idx="28">
                    <c:v>20000</c:v>
                  </c:pt>
                  <c:pt idx="30">
                    <c:v>5000</c:v>
                  </c:pt>
                  <c:pt idx="31">
                    <c:v>10000</c:v>
                  </c:pt>
                  <c:pt idx="32">
                    <c:v>15000</c:v>
                  </c:pt>
                  <c:pt idx="33">
                    <c:v>20000</c:v>
                  </c:pt>
                  <c:pt idx="35">
                    <c:v>5000</c:v>
                  </c:pt>
                  <c:pt idx="36">
                    <c:v>10000</c:v>
                  </c:pt>
                  <c:pt idx="37">
                    <c:v>15000</c:v>
                  </c:pt>
                  <c:pt idx="38">
                    <c:v>20000</c:v>
                  </c:pt>
                </c:lvl>
                <c:lvl>
                  <c:pt idx="0">
                    <c:v>1.E+00</c:v>
                  </c:pt>
                  <c:pt idx="1">
                    <c:v>1.E+00</c:v>
                  </c:pt>
                  <c:pt idx="2">
                    <c:v>1.E+00</c:v>
                  </c:pt>
                  <c:pt idx="3">
                    <c:v>1.E+00</c:v>
                  </c:pt>
                  <c:pt idx="5">
                    <c:v>5.E+00</c:v>
                  </c:pt>
                  <c:pt idx="6">
                    <c:v>5.E+00</c:v>
                  </c:pt>
                  <c:pt idx="7">
                    <c:v>5.E+00</c:v>
                  </c:pt>
                  <c:pt idx="8">
                    <c:v>5.E+00</c:v>
                  </c:pt>
                  <c:pt idx="10">
                    <c:v>1.E+01</c:v>
                  </c:pt>
                  <c:pt idx="11">
                    <c:v>1.E+01</c:v>
                  </c:pt>
                  <c:pt idx="12">
                    <c:v>1.E+01</c:v>
                  </c:pt>
                  <c:pt idx="13">
                    <c:v>1.E+01</c:v>
                  </c:pt>
                  <c:pt idx="15">
                    <c:v>5.E+01</c:v>
                  </c:pt>
                  <c:pt idx="16">
                    <c:v>5.E+01</c:v>
                  </c:pt>
                  <c:pt idx="17">
                    <c:v>5.E+01</c:v>
                  </c:pt>
                  <c:pt idx="18">
                    <c:v>5.E+01</c:v>
                  </c:pt>
                  <c:pt idx="20">
                    <c:v>1.E+02</c:v>
                  </c:pt>
                  <c:pt idx="21">
                    <c:v>1.E+02</c:v>
                  </c:pt>
                  <c:pt idx="22">
                    <c:v>1.E+02</c:v>
                  </c:pt>
                  <c:pt idx="23">
                    <c:v>1.E+02</c:v>
                  </c:pt>
                  <c:pt idx="25">
                    <c:v>5.E+02</c:v>
                  </c:pt>
                  <c:pt idx="26">
                    <c:v>5.E+02</c:v>
                  </c:pt>
                  <c:pt idx="27">
                    <c:v>5.E+02</c:v>
                  </c:pt>
                  <c:pt idx="28">
                    <c:v>5.E+02</c:v>
                  </c:pt>
                  <c:pt idx="30">
                    <c:v>1.E+03</c:v>
                  </c:pt>
                  <c:pt idx="31">
                    <c:v>1.E+03</c:v>
                  </c:pt>
                  <c:pt idx="32">
                    <c:v>1.E+03</c:v>
                  </c:pt>
                  <c:pt idx="33">
                    <c:v>1.E+03</c:v>
                  </c:pt>
                  <c:pt idx="35">
                    <c:v>5.E+03</c:v>
                  </c:pt>
                  <c:pt idx="36">
                    <c:v>5.E+03</c:v>
                  </c:pt>
                  <c:pt idx="37">
                    <c:v>5.E+03</c:v>
                  </c:pt>
                  <c:pt idx="38">
                    <c:v>5.E+03</c:v>
                  </c:pt>
                </c:lvl>
              </c:multiLvlStrCache>
            </c:multiLvlStrRef>
          </c:cat>
          <c:val>
            <c:numRef>
              <c:f>Sheet1!$AD$4:$AD$42</c:f>
              <c:numCache>
                <c:formatCode>General</c:formatCode>
                <c:ptCount val="39"/>
                <c:pt idx="0">
                  <c:v>2.8137592292163163</c:v>
                </c:pt>
                <c:pt idx="1">
                  <c:v>0.18011385288200346</c:v>
                </c:pt>
                <c:pt idx="2">
                  <c:v>0.12000416659433043</c:v>
                </c:pt>
                <c:pt idx="3">
                  <c:v>0.16137224048763704</c:v>
                </c:pt>
                <c:pt idx="5">
                  <c:v>2.7183857342180118</c:v>
                </c:pt>
                <c:pt idx="6">
                  <c:v>2.8999999999999998E-2</c:v>
                </c:pt>
                <c:pt idx="7">
                  <c:v>3.1953090617340314E-2</c:v>
                </c:pt>
                <c:pt idx="8">
                  <c:v>1.0049875621120677E-2</c:v>
                </c:pt>
                <c:pt idx="10">
                  <c:v>2.7882325943149002</c:v>
                </c:pt>
                <c:pt idx="11">
                  <c:v>1.7393104955700116</c:v>
                </c:pt>
                <c:pt idx="12">
                  <c:v>0.22018401395196763</c:v>
                </c:pt>
                <c:pt idx="13">
                  <c:v>5.0606323715520707E-2</c:v>
                </c:pt>
                <c:pt idx="15">
                  <c:v>2.5555197123090241</c:v>
                </c:pt>
                <c:pt idx="16">
                  <c:v>3.1857496762928497</c:v>
                </c:pt>
                <c:pt idx="17">
                  <c:v>3.2821153239945726</c:v>
                </c:pt>
                <c:pt idx="18">
                  <c:v>1.4347407431309671</c:v>
                </c:pt>
                <c:pt idx="20">
                  <c:v>5.1427775569238845</c:v>
                </c:pt>
                <c:pt idx="21">
                  <c:v>1.9096232612743278</c:v>
                </c:pt>
                <c:pt idx="22">
                  <c:v>1.1175334446896881</c:v>
                </c:pt>
                <c:pt idx="23">
                  <c:v>0.26370627599660912</c:v>
                </c:pt>
                <c:pt idx="25">
                  <c:v>8.0515700953292324</c:v>
                </c:pt>
                <c:pt idx="26">
                  <c:v>7.5131924639263694</c:v>
                </c:pt>
                <c:pt idx="27">
                  <c:v>6.8294422173410316</c:v>
                </c:pt>
                <c:pt idx="28">
                  <c:v>7.1817602995365979</c:v>
                </c:pt>
                <c:pt idx="30">
                  <c:v>8.0715662048948111</c:v>
                </c:pt>
                <c:pt idx="31">
                  <c:v>8.0500075155244399</c:v>
                </c:pt>
                <c:pt idx="32">
                  <c:v>8.0501044092607881</c:v>
                </c:pt>
                <c:pt idx="33">
                  <c:v>8.0801040216076423</c:v>
                </c:pt>
                <c:pt idx="35">
                  <c:v>8.0619874100621125</c:v>
                </c:pt>
                <c:pt idx="36">
                  <c:v>8.1101036368224051</c:v>
                </c:pt>
                <c:pt idx="37">
                  <c:v>8.0901607524201893</c:v>
                </c:pt>
                <c:pt idx="38">
                  <c:v>8.0902299720094479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FA4-4986-9238-C0AC54CF5E7B}"/>
            </c:ext>
          </c:extLst>
        </c:ser>
        <c:ser>
          <c:idx val="1"/>
          <c:order val="1"/>
          <c:tx>
            <c:strRef>
              <c:f>Sheet1!$AU$1:$AU$2</c:f>
              <c:strCache>
                <c:ptCount val="2"/>
                <c:pt idx="0">
                  <c:v>p-DLTV</c:v>
                </c:pt>
                <c:pt idx="1">
                  <c:v>error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Sheet1!$AU$4:$AU$42</c:f>
              <c:numCache>
                <c:formatCode>General</c:formatCode>
                <c:ptCount val="39"/>
                <c:pt idx="0">
                  <c:v>2.7939006782632774</c:v>
                </c:pt>
                <c:pt idx="1">
                  <c:v>0.34615170084805308</c:v>
                </c:pt>
                <c:pt idx="2">
                  <c:v>8.0504658250314998E-2</c:v>
                </c:pt>
                <c:pt idx="3">
                  <c:v>2.899999999999971E-2</c:v>
                </c:pt>
                <c:pt idx="5">
                  <c:v>0.46441468538365566</c:v>
                </c:pt>
                <c:pt idx="6">
                  <c:v>5.0009999000198882E-2</c:v>
                </c:pt>
                <c:pt idx="7">
                  <c:v>3.2572994949804597E-2</c:v>
                </c:pt>
                <c:pt idx="8">
                  <c:v>5.1971145840745095E-2</c:v>
                </c:pt>
                <c:pt idx="10">
                  <c:v>0.84909422327560302</c:v>
                </c:pt>
                <c:pt idx="11">
                  <c:v>2.0024984394500362E-2</c:v>
                </c:pt>
                <c:pt idx="12">
                  <c:v>7.0859014952227781E-2</c:v>
                </c:pt>
                <c:pt idx="13">
                  <c:v>5.8830264320331511E-2</c:v>
                </c:pt>
                <c:pt idx="15">
                  <c:v>2.7232298837960771</c:v>
                </c:pt>
                <c:pt idx="16">
                  <c:v>0.89795378500232392</c:v>
                </c:pt>
                <c:pt idx="17">
                  <c:v>0.64279156808408688</c:v>
                </c:pt>
                <c:pt idx="18">
                  <c:v>0.41153493168867195</c:v>
                </c:pt>
                <c:pt idx="20">
                  <c:v>2.3237687062184134</c:v>
                </c:pt>
                <c:pt idx="21">
                  <c:v>1.5455681803142816</c:v>
                </c:pt>
                <c:pt idx="22">
                  <c:v>1.1957094128591608</c:v>
                </c:pt>
                <c:pt idx="23">
                  <c:v>1.0248321813838592</c:v>
                </c:pt>
                <c:pt idx="25">
                  <c:v>3.2373879903403604</c:v>
                </c:pt>
                <c:pt idx="26">
                  <c:v>1.6408354579298923</c:v>
                </c:pt>
                <c:pt idx="27">
                  <c:v>1.3972977492288459</c:v>
                </c:pt>
                <c:pt idx="28">
                  <c:v>1.3003926330151208</c:v>
                </c:pt>
                <c:pt idx="30">
                  <c:v>3.3681658213336232</c:v>
                </c:pt>
                <c:pt idx="31">
                  <c:v>4.4640341620556621</c:v>
                </c:pt>
                <c:pt idx="32">
                  <c:v>3.7660750125296225</c:v>
                </c:pt>
                <c:pt idx="33">
                  <c:v>4.0639981545271402</c:v>
                </c:pt>
                <c:pt idx="35">
                  <c:v>2.5395867774108449</c:v>
                </c:pt>
                <c:pt idx="36">
                  <c:v>2.6652318848460443</c:v>
                </c:pt>
                <c:pt idx="37">
                  <c:v>2.6406364763064221</c:v>
                </c:pt>
                <c:pt idx="38">
                  <c:v>2.4034934990550729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A-4FA4-4986-9238-C0AC54CF5E7B}"/>
            </c:ext>
          </c:extLst>
        </c:ser>
        <c:ser>
          <c:idx val="2"/>
          <c:order val="2"/>
          <c:tx>
            <c:strRef>
              <c:f>Sheet1!$BL$1:$BL$2</c:f>
              <c:strCache>
                <c:ptCount val="2"/>
                <c:pt idx="0">
                  <c:v>PQR</c:v>
                </c:pt>
                <c:pt idx="1">
                  <c:v>error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Sheet1!$BL$4:$BL$42</c:f>
              <c:numCache>
                <c:formatCode>General</c:formatCode>
                <c:ptCount val="39"/>
                <c:pt idx="0">
                  <c:v>2.6089731696588983</c:v>
                </c:pt>
                <c:pt idx="1">
                  <c:v>1.6117571156970265</c:v>
                </c:pt>
                <c:pt idx="2">
                  <c:v>8.8549421229051128E-2</c:v>
                </c:pt>
                <c:pt idx="3">
                  <c:v>7.0007142492748836E-2</c:v>
                </c:pt>
                <c:pt idx="5">
                  <c:v>2.6379691052019543</c:v>
                </c:pt>
                <c:pt idx="6">
                  <c:v>0.12272326592785929</c:v>
                </c:pt>
                <c:pt idx="7">
                  <c:v>4.3139309220246773E-2</c:v>
                </c:pt>
                <c:pt idx="8">
                  <c:v>2.1000000000000005E-2</c:v>
                </c:pt>
                <c:pt idx="10">
                  <c:v>2.8000216070594881</c:v>
                </c:pt>
                <c:pt idx="11">
                  <c:v>1.294828560080445</c:v>
                </c:pt>
                <c:pt idx="12">
                  <c:v>5.1195702944679775E-2</c:v>
                </c:pt>
                <c:pt idx="13">
                  <c:v>7.6557168181693086E-2</c:v>
                </c:pt>
                <c:pt idx="15">
                  <c:v>2.5741524818860282</c:v>
                </c:pt>
                <c:pt idx="16">
                  <c:v>0.29441637182738312</c:v>
                </c:pt>
                <c:pt idx="17">
                  <c:v>3.2572994949804597E-2</c:v>
                </c:pt>
                <c:pt idx="18">
                  <c:v>4.1725292090049666E-2</c:v>
                </c:pt>
                <c:pt idx="20">
                  <c:v>1.486606874731836E-2</c:v>
                </c:pt>
                <c:pt idx="21">
                  <c:v>2.899999999999971E-2</c:v>
                </c:pt>
                <c:pt idx="22">
                  <c:v>3.661966684720059E-2</c:v>
                </c:pt>
                <c:pt idx="23">
                  <c:v>3.661966684720059E-2</c:v>
                </c:pt>
                <c:pt idx="25">
                  <c:v>2.6161538563318478</c:v>
                </c:pt>
                <c:pt idx="26">
                  <c:v>0.15033628969746457</c:v>
                </c:pt>
                <c:pt idx="27">
                  <c:v>7.3082145562374121E-2</c:v>
                </c:pt>
                <c:pt idx="28">
                  <c:v>3.1953090617340314E-2</c:v>
                </c:pt>
                <c:pt idx="30">
                  <c:v>2.1016947923045342</c:v>
                </c:pt>
                <c:pt idx="31">
                  <c:v>2.1000000000000005E-2</c:v>
                </c:pt>
                <c:pt idx="32">
                  <c:v>0.13364505228402659</c:v>
                </c:pt>
                <c:pt idx="33">
                  <c:v>6.3568860301251751E-2</c:v>
                </c:pt>
                <c:pt idx="35">
                  <c:v>2.4410368698567413</c:v>
                </c:pt>
                <c:pt idx="36">
                  <c:v>3.5227829907616831E-2</c:v>
                </c:pt>
                <c:pt idx="37">
                  <c:v>0.1006031808642248</c:v>
                </c:pt>
                <c:pt idx="38">
                  <c:v>2.3259406699225927E-2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4FA4-4986-9238-C0AC54CF5E7B}"/>
            </c:ext>
          </c:extLst>
        </c:ser>
        <c:ser>
          <c:idx val="3"/>
          <c:order val="3"/>
          <c:tx>
            <c:strRef>
              <c:f>Sheet1!$BV$1:$BV$2</c:f>
              <c:strCache>
                <c:ptCount val="2"/>
                <c:pt idx="0">
                  <c:v>Ground Truth</c:v>
                </c:pt>
                <c:pt idx="1">
                  <c:v>std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Sheet1!$BV$4:$BV$42</c:f>
              <c:numCache>
                <c:formatCode>General</c:formatCode>
                <c:ptCount val="3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D-4FA4-4986-9238-C0AC54CF5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4672784"/>
        <c:axId val="563559152"/>
      </c:lineChart>
      <c:catAx>
        <c:axId val="564672784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hyperparameter</a:t>
                </a:r>
                <a:endParaRPr lang="en-US" altLang="ko-KR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3559152"/>
        <c:crosses val="autoZero"/>
        <c:auto val="1"/>
        <c:lblAlgn val="ctr"/>
        <c:lblOffset val="100"/>
        <c:noMultiLvlLbl val="0"/>
      </c:catAx>
      <c:valAx>
        <c:axId val="56355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ko-KR" b="1">
                    <a:latin typeface="Arial" panose="020B0604020202020204" pitchFamily="34" charset="0"/>
                    <a:cs typeface="Arial" panose="020B0604020202020204" pitchFamily="34" charset="0"/>
                  </a:rPr>
                  <a:t>ERROR (Mean</a:t>
                </a:r>
                <a:r>
                  <a:rPr lang="en-US" altLang="ko-KR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+ Varaince)</a:t>
                </a:r>
                <a:endParaRPr lang="ko-KR" altLang="en-US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4672784"/>
        <c:crossesAt val="1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730688"/>
        <c:axId val="917468544"/>
      </c:lineChart>
      <c:catAx>
        <c:axId val="55673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17468544"/>
        <c:crosses val="autoZero"/>
        <c:auto val="1"/>
        <c:lblAlgn val="ctr"/>
        <c:lblOffset val="100"/>
        <c:noMultiLvlLbl val="0"/>
      </c:catAx>
      <c:valAx>
        <c:axId val="91746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5673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1038225</xdr:colOff>
      <xdr:row>51</xdr:row>
      <xdr:rowOff>76199</xdr:rowOff>
    </xdr:from>
    <xdr:to>
      <xdr:col>72</xdr:col>
      <xdr:colOff>28574</xdr:colOff>
      <xdr:row>75</xdr:row>
      <xdr:rowOff>123824</xdr:rowOff>
    </xdr:to>
    <xdr:graphicFrame macro="">
      <xdr:nvGraphicFramePr>
        <xdr:cNvPr id="5" name="차트 4">
          <a:extLst>
            <a:ext uri="{FF2B5EF4-FFF2-40B4-BE49-F238E27FC236}">
              <a16:creationId xmlns:a16="http://schemas.microsoft.com/office/drawing/2014/main" id="{D4F3433E-868E-4E52-881F-7CA5E3C2A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14287</xdr:colOff>
      <xdr:row>44</xdr:row>
      <xdr:rowOff>66675</xdr:rowOff>
    </xdr:from>
    <xdr:to>
      <xdr:col>40</xdr:col>
      <xdr:colOff>471487</xdr:colOff>
      <xdr:row>57</xdr:row>
      <xdr:rowOff>85725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9C07CCE6-E4ED-48F2-BA28-2C249158E3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43"/>
  <sheetViews>
    <sheetView tabSelected="1" topLeftCell="A13" zoomScaleNormal="100" workbookViewId="0">
      <selection activeCell="K31" sqref="K31"/>
    </sheetView>
  </sheetViews>
  <sheetFormatPr defaultRowHeight="17" x14ac:dyDescent="0.45"/>
  <cols>
    <col min="1" max="1" width="9.75" customWidth="1"/>
    <col min="2" max="19" width="11.58203125" customWidth="1"/>
    <col min="20" max="34" width="9" customWidth="1"/>
    <col min="35" max="36" width="8.83203125" customWidth="1"/>
    <col min="37" max="50" width="9" customWidth="1"/>
    <col min="51" max="51" width="8.5" customWidth="1"/>
    <col min="54" max="68" width="9" customWidth="1"/>
    <col min="75" max="75" width="15" style="33" customWidth="1"/>
    <col min="76" max="76" width="9" style="33"/>
  </cols>
  <sheetData>
    <row r="1" spans="1:79" ht="17.5" thickBot="1" x14ac:dyDescent="0.5">
      <c r="A1" s="1" t="s">
        <v>5</v>
      </c>
      <c r="B1" s="10" t="s">
        <v>7</v>
      </c>
      <c r="C1" s="1" t="s">
        <v>17</v>
      </c>
      <c r="D1" s="1" t="s">
        <v>17</v>
      </c>
      <c r="E1" s="1" t="s">
        <v>17</v>
      </c>
      <c r="F1" s="1" t="s">
        <v>17</v>
      </c>
      <c r="G1" s="1" t="s">
        <v>17</v>
      </c>
      <c r="H1" s="1" t="s">
        <v>17</v>
      </c>
      <c r="I1" s="1" t="s">
        <v>17</v>
      </c>
      <c r="J1" s="1" t="s">
        <v>17</v>
      </c>
      <c r="K1" s="1" t="s">
        <v>17</v>
      </c>
      <c r="L1" s="1" t="s">
        <v>17</v>
      </c>
      <c r="M1" s="1" t="s">
        <v>17</v>
      </c>
      <c r="N1" s="1" t="s">
        <v>17</v>
      </c>
      <c r="O1" s="1" t="s">
        <v>17</v>
      </c>
      <c r="P1" s="1" t="s">
        <v>17</v>
      </c>
      <c r="Q1" s="1" t="s">
        <v>17</v>
      </c>
      <c r="R1" s="1" t="s">
        <v>17</v>
      </c>
      <c r="S1" s="1" t="s">
        <v>17</v>
      </c>
      <c r="T1" s="24" t="s">
        <v>0</v>
      </c>
      <c r="U1" s="24" t="s">
        <v>0</v>
      </c>
      <c r="V1" s="24" t="s">
        <v>0</v>
      </c>
      <c r="W1" s="24" t="s">
        <v>0</v>
      </c>
      <c r="X1" s="24" t="s">
        <v>0</v>
      </c>
      <c r="Y1" s="24" t="s">
        <v>0</v>
      </c>
      <c r="Z1" s="24" t="s">
        <v>0</v>
      </c>
      <c r="AA1" s="24" t="s">
        <v>0</v>
      </c>
      <c r="AB1" s="24" t="s">
        <v>0</v>
      </c>
      <c r="AC1" s="24" t="s">
        <v>0</v>
      </c>
      <c r="AD1" s="24" t="s">
        <v>0</v>
      </c>
      <c r="AE1" s="24" t="s">
        <v>0</v>
      </c>
      <c r="AF1" s="24" t="s">
        <v>0</v>
      </c>
      <c r="AG1" s="24" t="s">
        <v>0</v>
      </c>
      <c r="AH1" s="24" t="s">
        <v>0</v>
      </c>
      <c r="AI1" s="24" t="s">
        <v>0</v>
      </c>
      <c r="AJ1" s="24" t="s">
        <v>0</v>
      </c>
      <c r="AK1" s="24" t="s">
        <v>3</v>
      </c>
      <c r="AL1" s="24" t="s">
        <v>3</v>
      </c>
      <c r="AM1" s="24" t="s">
        <v>3</v>
      </c>
      <c r="AN1" s="24" t="s">
        <v>3</v>
      </c>
      <c r="AO1" s="24" t="s">
        <v>3</v>
      </c>
      <c r="AP1" s="24" t="s">
        <v>3</v>
      </c>
      <c r="AQ1" s="24" t="s">
        <v>3</v>
      </c>
      <c r="AR1" s="24" t="s">
        <v>3</v>
      </c>
      <c r="AS1" s="24" t="s">
        <v>3</v>
      </c>
      <c r="AT1" s="24" t="s">
        <v>3</v>
      </c>
      <c r="AU1" s="24" t="s">
        <v>3</v>
      </c>
      <c r="AV1" s="24" t="s">
        <v>3</v>
      </c>
      <c r="AW1" s="24" t="s">
        <v>3</v>
      </c>
      <c r="AX1" s="24" t="s">
        <v>3</v>
      </c>
      <c r="AY1" s="24" t="s">
        <v>3</v>
      </c>
      <c r="AZ1" s="24" t="s">
        <v>3</v>
      </c>
      <c r="BA1" s="24" t="s">
        <v>3</v>
      </c>
      <c r="BB1" s="24" t="s">
        <v>4</v>
      </c>
      <c r="BC1" s="24" t="s">
        <v>4</v>
      </c>
      <c r="BD1" s="24" t="s">
        <v>4</v>
      </c>
      <c r="BE1" s="24" t="s">
        <v>4</v>
      </c>
      <c r="BF1" s="24" t="s">
        <v>4</v>
      </c>
      <c r="BG1" s="24" t="s">
        <v>4</v>
      </c>
      <c r="BH1" s="24" t="s">
        <v>4</v>
      </c>
      <c r="BI1" s="24" t="s">
        <v>4</v>
      </c>
      <c r="BJ1" s="24" t="s">
        <v>4</v>
      </c>
      <c r="BK1" s="24" t="s">
        <v>4</v>
      </c>
      <c r="BL1" s="24" t="s">
        <v>4</v>
      </c>
      <c r="BM1" s="24" t="s">
        <v>4</v>
      </c>
      <c r="BN1" s="24" t="s">
        <v>4</v>
      </c>
      <c r="BO1" s="24" t="s">
        <v>4</v>
      </c>
      <c r="BP1" s="24" t="s">
        <v>4</v>
      </c>
      <c r="BQ1" s="24" t="s">
        <v>4</v>
      </c>
      <c r="BR1" s="24" t="s">
        <v>4</v>
      </c>
      <c r="BS1" s="2" t="s">
        <v>6</v>
      </c>
      <c r="BT1" s="3"/>
      <c r="BU1" s="15"/>
      <c r="BW1" s="22" t="s">
        <v>11</v>
      </c>
      <c r="BX1" s="23" t="s">
        <v>12</v>
      </c>
      <c r="BY1" s="21" t="s">
        <v>0</v>
      </c>
      <c r="BZ1" s="21" t="s">
        <v>3</v>
      </c>
      <c r="CA1" s="14" t="s">
        <v>4</v>
      </c>
    </row>
    <row r="2" spans="1:79" ht="17.5" thickBot="1" x14ac:dyDescent="0.5">
      <c r="A2" s="7"/>
      <c r="B2" s="11"/>
      <c r="C2" s="7" t="s">
        <v>18</v>
      </c>
      <c r="D2" s="7" t="s">
        <v>18</v>
      </c>
      <c r="E2" s="7" t="s">
        <v>18</v>
      </c>
      <c r="F2" s="7" t="s">
        <v>18</v>
      </c>
      <c r="G2" s="7" t="s">
        <v>18</v>
      </c>
      <c r="H2" s="7" t="s">
        <v>19</v>
      </c>
      <c r="I2" s="7" t="s">
        <v>19</v>
      </c>
      <c r="J2" s="7" t="s">
        <v>19</v>
      </c>
      <c r="K2" s="7" t="s">
        <v>19</v>
      </c>
      <c r="L2" s="7" t="s">
        <v>19</v>
      </c>
      <c r="M2" s="7" t="s">
        <v>20</v>
      </c>
      <c r="N2" s="7" t="s">
        <v>20</v>
      </c>
      <c r="O2" s="7" t="s">
        <v>20</v>
      </c>
      <c r="P2" s="7" t="s">
        <v>20</v>
      </c>
      <c r="Q2" s="7" t="s">
        <v>20</v>
      </c>
      <c r="R2" s="7" t="s">
        <v>20</v>
      </c>
      <c r="S2" s="7" t="s">
        <v>20</v>
      </c>
      <c r="T2" s="24" t="s">
        <v>1</v>
      </c>
      <c r="U2" s="24" t="s">
        <v>1</v>
      </c>
      <c r="V2" s="24" t="s">
        <v>1</v>
      </c>
      <c r="W2" s="24" t="s">
        <v>1</v>
      </c>
      <c r="X2" s="24" t="s">
        <v>1</v>
      </c>
      <c r="Y2" s="24" t="s">
        <v>2</v>
      </c>
      <c r="Z2" s="24" t="s">
        <v>2</v>
      </c>
      <c r="AA2" s="24" t="s">
        <v>2</v>
      </c>
      <c r="AB2" s="24" t="s">
        <v>2</v>
      </c>
      <c r="AC2" s="24" t="s">
        <v>2</v>
      </c>
      <c r="AD2" s="24" t="s">
        <v>8</v>
      </c>
      <c r="AE2" s="24" t="s">
        <v>8</v>
      </c>
      <c r="AF2" s="24" t="s">
        <v>8</v>
      </c>
      <c r="AG2" s="24" t="s">
        <v>8</v>
      </c>
      <c r="AH2" s="24" t="s">
        <v>8</v>
      </c>
      <c r="AI2" s="24" t="s">
        <v>8</v>
      </c>
      <c r="AJ2" s="24" t="s">
        <v>8</v>
      </c>
      <c r="AK2" s="24" t="s">
        <v>1</v>
      </c>
      <c r="AL2" s="24" t="s">
        <v>1</v>
      </c>
      <c r="AM2" s="24" t="s">
        <v>1</v>
      </c>
      <c r="AN2" s="24" t="s">
        <v>1</v>
      </c>
      <c r="AO2" s="24" t="s">
        <v>1</v>
      </c>
      <c r="AP2" s="24" t="s">
        <v>2</v>
      </c>
      <c r="AQ2" s="24" t="s">
        <v>2</v>
      </c>
      <c r="AR2" s="24" t="s">
        <v>2</v>
      </c>
      <c r="AS2" s="24" t="s">
        <v>2</v>
      </c>
      <c r="AT2" s="24" t="s">
        <v>2</v>
      </c>
      <c r="AU2" s="24" t="s">
        <v>8</v>
      </c>
      <c r="AV2" s="24" t="s">
        <v>8</v>
      </c>
      <c r="AW2" s="24" t="s">
        <v>8</v>
      </c>
      <c r="AX2" s="24" t="s">
        <v>8</v>
      </c>
      <c r="AY2" s="24" t="s">
        <v>8</v>
      </c>
      <c r="AZ2" s="24" t="s">
        <v>8</v>
      </c>
      <c r="BA2" s="24" t="s">
        <v>8</v>
      </c>
      <c r="BB2" s="32" t="s">
        <v>1</v>
      </c>
      <c r="BC2" s="32" t="s">
        <v>1</v>
      </c>
      <c r="BD2" s="32" t="s">
        <v>1</v>
      </c>
      <c r="BE2" s="32" t="s">
        <v>1</v>
      </c>
      <c r="BF2" s="32" t="s">
        <v>1</v>
      </c>
      <c r="BG2" s="32" t="s">
        <v>2</v>
      </c>
      <c r="BH2" s="32" t="s">
        <v>2</v>
      </c>
      <c r="BI2" s="32" t="s">
        <v>2</v>
      </c>
      <c r="BJ2" s="32" t="s">
        <v>2</v>
      </c>
      <c r="BK2" s="32" t="s">
        <v>2</v>
      </c>
      <c r="BL2" s="32" t="s">
        <v>8</v>
      </c>
      <c r="BM2" s="32" t="s">
        <v>8</v>
      </c>
      <c r="BN2" s="32" t="s">
        <v>8</v>
      </c>
      <c r="BO2" s="32" t="s">
        <v>8</v>
      </c>
      <c r="BP2" s="32" t="s">
        <v>8</v>
      </c>
      <c r="BQ2" s="24" t="s">
        <v>8</v>
      </c>
      <c r="BR2" s="24" t="s">
        <v>8</v>
      </c>
      <c r="BS2" s="13" t="s">
        <v>1</v>
      </c>
      <c r="BT2" s="14" t="s">
        <v>2</v>
      </c>
      <c r="BW2" s="22"/>
      <c r="BX2" s="23"/>
      <c r="BY2" s="21" t="s">
        <v>10</v>
      </c>
      <c r="BZ2" s="21" t="s">
        <v>10</v>
      </c>
      <c r="CA2" s="14" t="s">
        <v>10</v>
      </c>
    </row>
    <row r="3" spans="1:79" ht="17.5" thickBot="1" x14ac:dyDescent="0.5">
      <c r="A3" s="4"/>
      <c r="B3" s="12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1</v>
      </c>
      <c r="I3" s="4">
        <v>2</v>
      </c>
      <c r="J3" s="4">
        <v>3</v>
      </c>
      <c r="K3" s="4">
        <v>4</v>
      </c>
      <c r="L3" s="4">
        <v>5</v>
      </c>
      <c r="M3" s="4">
        <v>1</v>
      </c>
      <c r="N3" s="4">
        <v>2</v>
      </c>
      <c r="O3" s="4">
        <v>3</v>
      </c>
      <c r="P3" s="4">
        <v>4</v>
      </c>
      <c r="Q3" s="4">
        <v>5</v>
      </c>
      <c r="R3" s="4" t="s">
        <v>18</v>
      </c>
      <c r="S3" s="4" t="s">
        <v>19</v>
      </c>
      <c r="T3" s="25">
        <v>1</v>
      </c>
      <c r="U3" s="26">
        <v>2</v>
      </c>
      <c r="V3" s="26">
        <v>3</v>
      </c>
      <c r="W3" s="26">
        <v>4</v>
      </c>
      <c r="X3" s="27">
        <v>5</v>
      </c>
      <c r="Y3" s="25">
        <v>1</v>
      </c>
      <c r="Z3" s="26">
        <v>2</v>
      </c>
      <c r="AA3" s="26">
        <v>3</v>
      </c>
      <c r="AB3" s="26">
        <v>4</v>
      </c>
      <c r="AC3" s="27">
        <v>5</v>
      </c>
      <c r="AD3" s="6">
        <v>1</v>
      </c>
      <c r="AE3" s="28">
        <v>2</v>
      </c>
      <c r="AF3" s="28">
        <v>3</v>
      </c>
      <c r="AG3" s="28">
        <v>4</v>
      </c>
      <c r="AH3" s="28">
        <v>5</v>
      </c>
      <c r="AI3" s="28" t="s">
        <v>1</v>
      </c>
      <c r="AJ3" s="28" t="s">
        <v>2</v>
      </c>
      <c r="AK3" s="25">
        <v>1</v>
      </c>
      <c r="AL3" s="26">
        <v>2</v>
      </c>
      <c r="AM3" s="26">
        <v>3</v>
      </c>
      <c r="AN3" s="26">
        <v>4</v>
      </c>
      <c r="AO3" s="27">
        <v>5</v>
      </c>
      <c r="AP3" s="25">
        <v>1</v>
      </c>
      <c r="AQ3" s="26">
        <v>2</v>
      </c>
      <c r="AR3" s="26">
        <v>3</v>
      </c>
      <c r="AS3" s="26">
        <v>4</v>
      </c>
      <c r="AT3" s="27">
        <v>5</v>
      </c>
      <c r="AU3" s="27">
        <v>1</v>
      </c>
      <c r="AV3" s="27">
        <v>2</v>
      </c>
      <c r="AW3" s="27">
        <v>3</v>
      </c>
      <c r="AX3" s="27">
        <v>4</v>
      </c>
      <c r="AY3" s="27">
        <v>5</v>
      </c>
      <c r="AZ3" s="17" t="s">
        <v>1</v>
      </c>
      <c r="BA3" s="27" t="s">
        <v>2</v>
      </c>
      <c r="BB3" s="4">
        <v>1</v>
      </c>
      <c r="BC3" s="5">
        <v>2</v>
      </c>
      <c r="BD3" s="5">
        <v>3</v>
      </c>
      <c r="BE3" s="15">
        <v>4</v>
      </c>
      <c r="BF3" s="6">
        <v>5</v>
      </c>
      <c r="BG3" s="4">
        <v>1</v>
      </c>
      <c r="BH3" s="15">
        <v>2</v>
      </c>
      <c r="BI3" s="15">
        <v>3</v>
      </c>
      <c r="BJ3" s="15">
        <v>4</v>
      </c>
      <c r="BK3" s="6">
        <v>5</v>
      </c>
      <c r="BL3" s="1">
        <v>1</v>
      </c>
      <c r="BM3" s="15">
        <v>2</v>
      </c>
      <c r="BN3" s="15">
        <v>3</v>
      </c>
      <c r="BO3" s="15">
        <v>4</v>
      </c>
      <c r="BP3" s="6">
        <v>5</v>
      </c>
      <c r="BQ3" s="25" t="s">
        <v>1</v>
      </c>
      <c r="BR3" s="27" t="s">
        <v>2</v>
      </c>
      <c r="BS3" s="8"/>
      <c r="BT3" s="9"/>
      <c r="BW3" s="34"/>
      <c r="BX3" s="27"/>
      <c r="BY3" s="5"/>
      <c r="BZ3" s="5"/>
      <c r="CA3" s="6"/>
    </row>
    <row r="4" spans="1:79" ht="17.5" thickBot="1" x14ac:dyDescent="0.5">
      <c r="A4" s="16">
        <v>1</v>
      </c>
      <c r="B4" s="12" t="s">
        <v>9</v>
      </c>
      <c r="C4" s="4">
        <v>5.8</v>
      </c>
      <c r="D4" s="4">
        <v>6.11</v>
      </c>
      <c r="E4" s="4">
        <v>6.11</v>
      </c>
      <c r="F4" s="4">
        <v>6.02</v>
      </c>
      <c r="G4" s="4">
        <v>5.98</v>
      </c>
      <c r="H4" s="4">
        <v>1.88</v>
      </c>
      <c r="I4" s="4">
        <v>1.73</v>
      </c>
      <c r="J4" s="4">
        <v>1.8</v>
      </c>
      <c r="K4" s="4">
        <v>1.38</v>
      </c>
      <c r="L4" s="4">
        <v>1.61</v>
      </c>
      <c r="M4" s="4">
        <f>SQRT((C4-8.1)^2+(H4-0.081)^2)</f>
        <v>2.9200001712328718</v>
      </c>
      <c r="N4" s="4">
        <f t="shared" ref="N4:Q7" si="0">SQRT((D4-8.1)^2+(I4-0.081)^2)</f>
        <v>2.5844343675164199</v>
      </c>
      <c r="O4" s="4">
        <f t="shared" si="0"/>
        <v>2.6296503569866467</v>
      </c>
      <c r="P4" s="4">
        <f t="shared" si="0"/>
        <v>2.4523052420120952</v>
      </c>
      <c r="Q4" s="4">
        <f t="shared" si="0"/>
        <v>2.6138555813204367</v>
      </c>
      <c r="R4" s="4">
        <f>AVERAGE(M4:Q4)</f>
        <v>2.6400491438136937</v>
      </c>
      <c r="S4" s="4">
        <f>_xlfn.VAR.S(M4:Q4)</f>
        <v>2.9376897810725E-2</v>
      </c>
      <c r="T4" s="4">
        <v>5.92</v>
      </c>
      <c r="U4" s="5">
        <v>6.03</v>
      </c>
      <c r="V4" s="15">
        <v>6.4</v>
      </c>
      <c r="W4" s="15">
        <v>8.11</v>
      </c>
      <c r="X4" s="6">
        <v>5.82</v>
      </c>
      <c r="Y4" s="4">
        <v>1.86</v>
      </c>
      <c r="Z4" s="5">
        <v>1.84</v>
      </c>
      <c r="AA4" s="15">
        <v>1.33</v>
      </c>
      <c r="AB4" s="15">
        <v>0.46</v>
      </c>
      <c r="AC4" s="6">
        <v>1.97</v>
      </c>
      <c r="AD4" s="5">
        <f>SQRT(ABS(T4-8.1)^2 + ABS(Y4-0.081)^2)</f>
        <v>2.8137592292163163</v>
      </c>
      <c r="AE4" s="5">
        <f t="shared" ref="AE4:AH7" si="1">SQRT(ABS(U4-8.1)^2 + ABS(Z4-0.081)^2)</f>
        <v>2.7164279854249767</v>
      </c>
      <c r="AF4" s="5">
        <f t="shared" si="1"/>
        <v>2.1095025479956164</v>
      </c>
      <c r="AG4" s="5">
        <f t="shared" si="1"/>
        <v>0.37913190316827727</v>
      </c>
      <c r="AH4" s="6">
        <f t="shared" si="1"/>
        <v>2.9608649074214779</v>
      </c>
      <c r="AI4" s="15">
        <f>AVERAGE(AD4, AE4, AF4, AG4, AH4)</f>
        <v>2.1959373146453327</v>
      </c>
      <c r="AJ4" s="15">
        <f>_xlfn.VAR.S(AD4:AH4)</f>
        <v>1.1364953876853034</v>
      </c>
      <c r="AK4" s="4">
        <v>6.06</v>
      </c>
      <c r="AL4" s="5">
        <v>6.1</v>
      </c>
      <c r="AM4" s="5">
        <v>6.26</v>
      </c>
      <c r="AN4" s="15">
        <v>8.0299999999999994</v>
      </c>
      <c r="AO4" s="6">
        <v>6.05</v>
      </c>
      <c r="AP4" s="4">
        <v>1.99</v>
      </c>
      <c r="AQ4" s="5">
        <v>1.94</v>
      </c>
      <c r="AR4" s="15">
        <v>1.44</v>
      </c>
      <c r="AS4" s="15">
        <v>0.37</v>
      </c>
      <c r="AT4" s="6">
        <v>1.93</v>
      </c>
      <c r="AU4" s="6">
        <f>SQRT(ABS(AK4-8.1)^2 + ABS(AP4-0.081)^2)</f>
        <v>2.7939006782632774</v>
      </c>
      <c r="AV4" s="6">
        <f t="shared" ref="AV4:AY19" si="2">SQRT(ABS(AL4-8.1)^2 + ABS(AQ4-0.081)^2)</f>
        <v>2.7305459161127468</v>
      </c>
      <c r="AW4" s="6">
        <f t="shared" si="2"/>
        <v>2.287461693668333</v>
      </c>
      <c r="AX4" s="6">
        <f t="shared" si="2"/>
        <v>0.29735668817095745</v>
      </c>
      <c r="AY4" s="6">
        <f t="shared" si="2"/>
        <v>2.7606703895974252</v>
      </c>
      <c r="AZ4" s="4">
        <f>AVERAGE(AU4:AY4)</f>
        <v>2.1739870731625479</v>
      </c>
      <c r="BA4" s="6">
        <f>_xlfn.VAR.S(AU4:AY4)</f>
        <v>1.1432165071526716</v>
      </c>
      <c r="BB4" s="4">
        <v>6.29</v>
      </c>
      <c r="BC4" s="5">
        <v>7.97</v>
      </c>
      <c r="BD4" s="5">
        <v>6.14</v>
      </c>
      <c r="BE4" s="15">
        <v>6.12</v>
      </c>
      <c r="BF4" s="6">
        <v>8.2100000000000009</v>
      </c>
      <c r="BG4" s="4">
        <v>1.96</v>
      </c>
      <c r="BH4" s="5">
        <v>0.35</v>
      </c>
      <c r="BI4" s="15">
        <v>1.96</v>
      </c>
      <c r="BJ4" s="15">
        <v>1.83</v>
      </c>
      <c r="BK4" s="6">
        <v>0.32</v>
      </c>
      <c r="BL4" s="4">
        <f>SQRT(ABS(BB4-8.1)^2 + ABS(BG4-0.081)^2)</f>
        <v>2.6089731696588983</v>
      </c>
      <c r="BM4" s="4">
        <f t="shared" ref="BM4:BP7" si="3">SQRT(ABS(BC4-8.1)^2 + ABS(BH4-0.081)^2)</f>
        <v>0.29876579456155944</v>
      </c>
      <c r="BN4" s="4">
        <f t="shared" si="3"/>
        <v>2.715187102208612</v>
      </c>
      <c r="BO4" s="4">
        <f t="shared" si="3"/>
        <v>2.6418555978705571</v>
      </c>
      <c r="BP4" s="4">
        <f t="shared" si="3"/>
        <v>0.26309884074241047</v>
      </c>
      <c r="BQ4" s="4">
        <f>AVERAGE(BL4:BP4)</f>
        <v>1.7055761010084072</v>
      </c>
      <c r="BR4" s="6">
        <f>_xlfn.VAR.S(BL4:BP4)</f>
        <v>1.6929789545861982</v>
      </c>
      <c r="BW4" s="36">
        <v>1</v>
      </c>
      <c r="BX4" s="18" t="s">
        <v>13</v>
      </c>
      <c r="BY4" s="2">
        <f>AI4+AJ4</f>
        <v>3.3324327023306362</v>
      </c>
      <c r="BZ4" s="2">
        <f>AZ4+BA4</f>
        <v>3.3172035803152196</v>
      </c>
      <c r="CA4" s="3">
        <f>BQ4+BR4</f>
        <v>3.3985550555946054</v>
      </c>
    </row>
    <row r="5" spans="1:79" ht="17.5" thickBot="1" x14ac:dyDescent="0.5">
      <c r="A5" s="16">
        <v>1</v>
      </c>
      <c r="B5" s="12">
        <v>10000</v>
      </c>
      <c r="C5" s="4">
        <v>7.65</v>
      </c>
      <c r="D5" s="4">
        <v>7.98</v>
      </c>
      <c r="E5" s="4">
        <v>7.17</v>
      </c>
      <c r="F5" s="4">
        <v>8.18</v>
      </c>
      <c r="G5" s="4">
        <v>8.07</v>
      </c>
      <c r="H5" s="4">
        <v>1.85</v>
      </c>
      <c r="I5" s="4">
        <v>0.19</v>
      </c>
      <c r="J5" s="4">
        <v>1.21</v>
      </c>
      <c r="K5" s="4">
        <v>0.08</v>
      </c>
      <c r="L5" s="4">
        <v>0.08</v>
      </c>
      <c r="M5" s="4">
        <f>SQRT((C5-8.1)^2+(H5-0.081)^2)</f>
        <v>1.8253385987262745</v>
      </c>
      <c r="N5" s="4">
        <f t="shared" si="0"/>
        <v>0.16211415730897721</v>
      </c>
      <c r="O5" s="4">
        <f t="shared" si="0"/>
        <v>1.4627169924493253</v>
      </c>
      <c r="P5" s="4">
        <f t="shared" si="0"/>
        <v>8.0006249755878514E-2</v>
      </c>
      <c r="Q5" s="4">
        <f t="shared" si="0"/>
        <v>3.001666203960663E-2</v>
      </c>
      <c r="R5" s="4">
        <f t="shared" ref="R5:R7" si="4">AVERAGE(M5:Q5)</f>
        <v>0.71203853205601253</v>
      </c>
      <c r="S5" s="4">
        <f t="shared" ref="S5:S7" si="5">_xlfn.VAR.S(M5:Q5)</f>
        <v>0.7424976610843983</v>
      </c>
      <c r="T5" s="4">
        <v>8.1199999999999992</v>
      </c>
      <c r="U5" s="5">
        <v>7.96</v>
      </c>
      <c r="V5" s="15">
        <v>8.06</v>
      </c>
      <c r="W5" s="15">
        <v>8.01</v>
      </c>
      <c r="X5" s="6">
        <v>7.19</v>
      </c>
      <c r="Y5" s="4">
        <v>0.26</v>
      </c>
      <c r="Z5" s="5">
        <v>0.16</v>
      </c>
      <c r="AA5" s="15">
        <v>7.0000000000000007E-2</v>
      </c>
      <c r="AB5" s="15">
        <v>0.03</v>
      </c>
      <c r="AC5" s="6">
        <v>1.38</v>
      </c>
      <c r="AD5" s="5">
        <f>SQRT(ABS(T5-8.1)^2 + ABS(Y5-0.081)^2)</f>
        <v>0.18011385288200346</v>
      </c>
      <c r="AE5" s="5">
        <f t="shared" si="1"/>
        <v>0.16075136080294908</v>
      </c>
      <c r="AF5" s="5">
        <f t="shared" si="1"/>
        <v>4.1484937025382258E-2</v>
      </c>
      <c r="AG5" s="5">
        <f t="shared" si="1"/>
        <v>0.10344563789739988</v>
      </c>
      <c r="AH5" s="6">
        <f t="shared" si="1"/>
        <v>1.5860331017983196</v>
      </c>
      <c r="AI5" s="15">
        <f>AVERAGE(AD5, AE5, AF5, AG5, AH5)</f>
        <v>0.41436577808121083</v>
      </c>
      <c r="AJ5" s="15">
        <f>_xlfn.VAR.S(AD5:AH5)</f>
        <v>0.43192750244394046</v>
      </c>
      <c r="AK5" s="4">
        <v>8.0299999999999994</v>
      </c>
      <c r="AL5" s="5">
        <v>7.93</v>
      </c>
      <c r="AM5" s="5">
        <v>8.1999999999999993</v>
      </c>
      <c r="AN5" s="15">
        <v>7.95</v>
      </c>
      <c r="AO5" s="6">
        <v>7.92</v>
      </c>
      <c r="AP5" s="4">
        <v>0.42</v>
      </c>
      <c r="AQ5" s="5">
        <v>0.3</v>
      </c>
      <c r="AR5" s="15">
        <v>0.12</v>
      </c>
      <c r="AS5" s="15">
        <v>0.53</v>
      </c>
      <c r="AT5" s="6">
        <v>0.19</v>
      </c>
      <c r="AU5" s="6">
        <f>SQRT(ABS(AK5-8.1)^2 + ABS(AP5-0.081)^2)</f>
        <v>0.34615170084805308</v>
      </c>
      <c r="AV5" s="6">
        <f t="shared" si="2"/>
        <v>0.27723816476091445</v>
      </c>
      <c r="AW5" s="6">
        <f t="shared" si="2"/>
        <v>0.10733592129385171</v>
      </c>
      <c r="AX5" s="6">
        <f t="shared" si="2"/>
        <v>0.47339307134769076</v>
      </c>
      <c r="AY5" s="6">
        <f t="shared" si="2"/>
        <v>0.21043051109570565</v>
      </c>
      <c r="AZ5" s="4">
        <f>AVERAGE(AU5:AY5)</f>
        <v>0.28290987386924316</v>
      </c>
      <c r="BA5" s="6">
        <f t="shared" ref="BA5:BA9" si="6">_xlfn.VAR.S(AU5:AY5)</f>
        <v>1.9098754084111075E-2</v>
      </c>
      <c r="BB5" s="4">
        <v>6.94</v>
      </c>
      <c r="BC5" s="5">
        <v>8.1199999999999992</v>
      </c>
      <c r="BD5" s="5">
        <v>8.0399999999999991</v>
      </c>
      <c r="BE5" s="15">
        <v>8.17</v>
      </c>
      <c r="BF5" s="6">
        <v>8.09</v>
      </c>
      <c r="BG5" s="4">
        <v>1.2</v>
      </c>
      <c r="BH5" s="5">
        <v>0.04</v>
      </c>
      <c r="BI5" s="15">
        <v>0.39</v>
      </c>
      <c r="BJ5" s="15">
        <v>0.14000000000000001</v>
      </c>
      <c r="BK5" s="6">
        <v>0.03</v>
      </c>
      <c r="BL5" s="4">
        <f>SQRT(ABS(BB5-8.1)^2 + ABS(BG5-0.081)^2)</f>
        <v>1.6117571156970265</v>
      </c>
      <c r="BM5" s="4">
        <f t="shared" si="3"/>
        <v>4.5617978911827992E-2</v>
      </c>
      <c r="BN5" s="4">
        <f t="shared" si="3"/>
        <v>0.31477134558278974</v>
      </c>
      <c r="BO5" s="4">
        <f t="shared" si="3"/>
        <v>9.1547801721286792E-2</v>
      </c>
      <c r="BP5" s="4">
        <f t="shared" si="3"/>
        <v>5.1971145840745095E-2</v>
      </c>
      <c r="BQ5" s="4">
        <f t="shared" ref="BQ5:BQ42" si="7">AVERAGE(BL5:BP5)</f>
        <v>0.42313307755073531</v>
      </c>
      <c r="BR5" s="6">
        <f t="shared" ref="BR5:BR42" si="8">_xlfn.VAR.S(BL5:BP5)</f>
        <v>0.45369924835305375</v>
      </c>
      <c r="BW5" s="34">
        <v>1</v>
      </c>
      <c r="BX5" s="27" t="s">
        <v>14</v>
      </c>
      <c r="BY5" s="2">
        <f>AI5+AJ5</f>
        <v>0.84629328052515129</v>
      </c>
      <c r="BZ5" s="2">
        <f>AZ5+BA5</f>
        <v>0.30200862795335426</v>
      </c>
      <c r="CA5" s="3">
        <f t="shared" ref="CA5:CA42" si="9">BQ5+BR5</f>
        <v>0.87683232590378912</v>
      </c>
    </row>
    <row r="6" spans="1:79" ht="17.5" thickBot="1" x14ac:dyDescent="0.5">
      <c r="A6" s="16">
        <v>1</v>
      </c>
      <c r="B6" s="12">
        <v>15000</v>
      </c>
      <c r="C6" s="4">
        <v>9.0299999999999994</v>
      </c>
      <c r="D6" s="4">
        <v>8.15</v>
      </c>
      <c r="E6" s="4">
        <v>8.0299999999999994</v>
      </c>
      <c r="F6" s="4">
        <v>8.1300000000000008</v>
      </c>
      <c r="G6" s="4">
        <v>8.01</v>
      </c>
      <c r="H6" s="4">
        <v>0.25</v>
      </c>
      <c r="I6" s="4">
        <v>0.06</v>
      </c>
      <c r="J6" s="4">
        <v>0.08</v>
      </c>
      <c r="K6" s="4">
        <v>0.08</v>
      </c>
      <c r="L6" s="4">
        <v>0.06</v>
      </c>
      <c r="M6" s="4">
        <f t="shared" ref="M6:M7" si="10">SQRT((C6-8.1)^2+(H6-0.081)^2)</f>
        <v>0.94523065968048214</v>
      </c>
      <c r="N6" s="4">
        <f t="shared" si="0"/>
        <v>5.4230987451825648E-2</v>
      </c>
      <c r="O6" s="4">
        <f t="shared" si="0"/>
        <v>7.0007142492748836E-2</v>
      </c>
      <c r="P6" s="4">
        <f t="shared" si="0"/>
        <v>3.0016662039608406E-2</v>
      </c>
      <c r="Q6" s="4">
        <f t="shared" si="0"/>
        <v>9.2417530804496051E-2</v>
      </c>
      <c r="R6" s="4">
        <f t="shared" si="4"/>
        <v>0.23838059649383223</v>
      </c>
      <c r="S6" s="4">
        <f t="shared" si="5"/>
        <v>0.15665461401905584</v>
      </c>
      <c r="T6" s="4">
        <v>7.98</v>
      </c>
      <c r="U6" s="5">
        <v>8.23</v>
      </c>
      <c r="V6" s="15">
        <v>8.01</v>
      </c>
      <c r="W6" s="15">
        <v>8.06</v>
      </c>
      <c r="X6" s="6">
        <v>8.07</v>
      </c>
      <c r="Y6" s="4">
        <v>0.08</v>
      </c>
      <c r="Z6" s="5">
        <v>0.08</v>
      </c>
      <c r="AA6" s="15">
        <v>0.08</v>
      </c>
      <c r="AB6" s="15">
        <v>0.03</v>
      </c>
      <c r="AC6" s="6">
        <v>0.05</v>
      </c>
      <c r="AD6" s="5">
        <f>SQRT(ABS(T6-8.1)^2 + ABS(Y6-0.081)^2)</f>
        <v>0.12000416659433043</v>
      </c>
      <c r="AE6" s="5">
        <f t="shared" si="1"/>
        <v>0.13000384609695287</v>
      </c>
      <c r="AF6" s="5">
        <f t="shared" si="1"/>
        <v>9.000555538409824E-2</v>
      </c>
      <c r="AG6" s="5">
        <f t="shared" si="1"/>
        <v>6.4815121692394687E-2</v>
      </c>
      <c r="AH6" s="6">
        <f t="shared" si="1"/>
        <v>4.3139309220245538E-2</v>
      </c>
      <c r="AI6" s="15">
        <f>AVERAGE(AD6, AE6, AF6, AG6, AH6)</f>
        <v>8.9593599797604354E-2</v>
      </c>
      <c r="AJ6" s="15">
        <f>_xlfn.VAR.S(AD6:AH6)</f>
        <v>1.3324835941333577E-3</v>
      </c>
      <c r="AK6" s="4">
        <v>8.02</v>
      </c>
      <c r="AL6" s="5">
        <v>8</v>
      </c>
      <c r="AM6" s="5">
        <v>8</v>
      </c>
      <c r="AN6" s="15">
        <v>8.26</v>
      </c>
      <c r="AO6" s="6">
        <v>8.01</v>
      </c>
      <c r="AP6" s="4">
        <v>0.09</v>
      </c>
      <c r="AQ6" s="5">
        <v>0.08</v>
      </c>
      <c r="AR6" s="15">
        <v>7.0000000000000007E-2</v>
      </c>
      <c r="AS6" s="15">
        <v>7.0000000000000007E-2</v>
      </c>
      <c r="AT6" s="6">
        <v>7.0000000000000007E-2</v>
      </c>
      <c r="AU6" s="6">
        <f>SQRT(ABS(AK6-8.1)^2 + ABS(AP6-0.081)^2)</f>
        <v>8.0504658250314998E-2</v>
      </c>
      <c r="AV6" s="6">
        <f t="shared" si="2"/>
        <v>0.1000049998750059</v>
      </c>
      <c r="AW6" s="6">
        <f t="shared" si="2"/>
        <v>0.1006031808642248</v>
      </c>
      <c r="AX6" s="6">
        <f t="shared" si="2"/>
        <v>0.16037767924496241</v>
      </c>
      <c r="AY6" s="6">
        <f t="shared" si="2"/>
        <v>9.066973034039516E-2</v>
      </c>
      <c r="AZ6" s="4">
        <f>AVERAGE(AU6:AY6)</f>
        <v>0.10643204971498066</v>
      </c>
      <c r="BA6" s="6">
        <f t="shared" si="6"/>
        <v>9.7652349183482978E-4</v>
      </c>
      <c r="BB6" s="4">
        <v>8.06</v>
      </c>
      <c r="BC6" s="5">
        <v>8.16</v>
      </c>
      <c r="BD6" s="5">
        <v>8.09</v>
      </c>
      <c r="BE6" s="15">
        <v>8.06</v>
      </c>
      <c r="BF6" s="6">
        <v>8.06</v>
      </c>
      <c r="BG6" s="4">
        <v>0.16</v>
      </c>
      <c r="BH6" s="5">
        <v>0.05</v>
      </c>
      <c r="BI6" s="15">
        <v>7.0000000000000007E-2</v>
      </c>
      <c r="BJ6" s="15">
        <v>0.06</v>
      </c>
      <c r="BK6" s="6">
        <v>0.04</v>
      </c>
      <c r="BL6" s="4">
        <f>SQRT(ABS(BB6-8.1)^2 + ABS(BG6-0.081)^2)</f>
        <v>8.8549421229051128E-2</v>
      </c>
      <c r="BM6" s="4">
        <f t="shared" si="3"/>
        <v>6.7535176019612619E-2</v>
      </c>
      <c r="BN6" s="4">
        <f t="shared" si="3"/>
        <v>1.486606874731836E-2</v>
      </c>
      <c r="BO6" s="4">
        <f t="shared" si="3"/>
        <v>4.5177427992305313E-2</v>
      </c>
      <c r="BP6" s="4">
        <f t="shared" si="3"/>
        <v>5.7280013966478152E-2</v>
      </c>
      <c r="BQ6" s="4">
        <f t="shared" si="7"/>
        <v>5.4681621590953113E-2</v>
      </c>
      <c r="BR6" s="6">
        <f t="shared" si="8"/>
        <v>7.4865032522972597E-4</v>
      </c>
      <c r="BW6" s="34">
        <v>1</v>
      </c>
      <c r="BX6" s="27" t="s">
        <v>15</v>
      </c>
      <c r="BY6" s="2">
        <f>AI6+AJ6</f>
        <v>9.0926083391737716E-2</v>
      </c>
      <c r="BZ6" s="2">
        <f>AZ6+BA6</f>
        <v>0.10740857320681549</v>
      </c>
      <c r="CA6" s="3">
        <f t="shared" si="9"/>
        <v>5.5430271916182841E-2</v>
      </c>
    </row>
    <row r="7" spans="1:79" ht="17.5" thickBot="1" x14ac:dyDescent="0.5">
      <c r="A7" s="16">
        <v>1</v>
      </c>
      <c r="B7" s="12">
        <v>20000</v>
      </c>
      <c r="C7" s="4">
        <v>9.33</v>
      </c>
      <c r="D7" s="4">
        <v>8.07</v>
      </c>
      <c r="E7" s="4">
        <v>8.14</v>
      </c>
      <c r="F7" s="4">
        <v>8.15</v>
      </c>
      <c r="G7" s="4">
        <v>8.18</v>
      </c>
      <c r="H7" s="4">
        <v>0.09</v>
      </c>
      <c r="I7" s="4">
        <v>0.03</v>
      </c>
      <c r="J7" s="4">
        <v>7.0000000000000007E-2</v>
      </c>
      <c r="K7" s="4">
        <v>0.04</v>
      </c>
      <c r="L7" s="4">
        <v>7.0000000000000007E-2</v>
      </c>
      <c r="M7" s="4">
        <f t="shared" si="10"/>
        <v>1.2300329263885585</v>
      </c>
      <c r="N7" s="4">
        <f t="shared" si="0"/>
        <v>5.9169248769947738E-2</v>
      </c>
      <c r="O7" s="4">
        <f t="shared" si="0"/>
        <v>4.1484937025383965E-2</v>
      </c>
      <c r="P7" s="4">
        <f t="shared" si="0"/>
        <v>6.4660652641309393E-2</v>
      </c>
      <c r="Q7" s="4">
        <f t="shared" si="0"/>
        <v>8.0752708932889744E-2</v>
      </c>
      <c r="R7" s="4">
        <f t="shared" si="4"/>
        <v>0.29522009475161787</v>
      </c>
      <c r="S7" s="4">
        <f t="shared" si="5"/>
        <v>0.27328261956855748</v>
      </c>
      <c r="T7" s="4">
        <v>7.94</v>
      </c>
      <c r="U7" s="15">
        <v>8.11</v>
      </c>
      <c r="V7" s="15">
        <v>8.16</v>
      </c>
      <c r="W7" s="15">
        <v>8.08</v>
      </c>
      <c r="X7" s="6">
        <v>8.18</v>
      </c>
      <c r="Y7" s="4">
        <v>0.06</v>
      </c>
      <c r="Z7" s="15">
        <v>0.05</v>
      </c>
      <c r="AA7" s="15">
        <v>0.04</v>
      </c>
      <c r="AB7" s="15">
        <v>0.04</v>
      </c>
      <c r="AC7" s="6">
        <v>0.04</v>
      </c>
      <c r="AD7" s="5">
        <f>SQRT(ABS(T7-8.1)^2 + ABS(Y7-0.081)^2)</f>
        <v>0.16137224048763704</v>
      </c>
      <c r="AE7" s="5">
        <f t="shared" si="1"/>
        <v>3.2572994949804597E-2</v>
      </c>
      <c r="AF7" s="5">
        <f t="shared" si="1"/>
        <v>7.267048919609706E-2</v>
      </c>
      <c r="AG7" s="5">
        <f t="shared" si="1"/>
        <v>4.5617978911827992E-2</v>
      </c>
      <c r="AH7" s="6">
        <f t="shared" si="1"/>
        <v>8.9894382471876477E-2</v>
      </c>
      <c r="AI7" s="15">
        <f>AVERAGE(AD7, AE7, AF7, AG7, AH7)</f>
        <v>8.0425617203448624E-2</v>
      </c>
      <c r="AJ7" s="15">
        <f>_xlfn.VAR.S(AD7:AH7)</f>
        <v>2.550900121805387E-3</v>
      </c>
      <c r="AK7" s="4">
        <v>8.08</v>
      </c>
      <c r="AL7" s="15">
        <v>8.11</v>
      </c>
      <c r="AM7" s="15">
        <v>8.17</v>
      </c>
      <c r="AN7" s="15">
        <v>8.1300000000000008</v>
      </c>
      <c r="AO7" s="6">
        <v>8.0500000000000007</v>
      </c>
      <c r="AP7" s="4">
        <v>0.06</v>
      </c>
      <c r="AQ7" s="15">
        <v>0.04</v>
      </c>
      <c r="AR7" s="15">
        <v>0.08</v>
      </c>
      <c r="AS7" s="15">
        <v>0.09</v>
      </c>
      <c r="AT7" s="6">
        <v>0.05</v>
      </c>
      <c r="AU7" s="6">
        <f>SQRT(ABS(AK7-8.1)^2 + ABS(AP7-0.081)^2)</f>
        <v>2.899999999999971E-2</v>
      </c>
      <c r="AV7" s="6">
        <f t="shared" si="2"/>
        <v>4.2201895692018335E-2</v>
      </c>
      <c r="AW7" s="6">
        <f t="shared" si="2"/>
        <v>7.0007142492748836E-2</v>
      </c>
      <c r="AX7" s="6">
        <f t="shared" si="2"/>
        <v>3.1320919526732736E-2</v>
      </c>
      <c r="AY7" s="6">
        <f t="shared" si="2"/>
        <v>5.8830264320330006E-2</v>
      </c>
      <c r="AZ7" s="4">
        <f>AVERAGE(AU7:AY7)</f>
        <v>4.6272044406365925E-2</v>
      </c>
      <c r="BA7" s="6">
        <f t="shared" si="6"/>
        <v>3.1487238306912059E-4</v>
      </c>
      <c r="BB7" s="4">
        <v>8.0299999999999994</v>
      </c>
      <c r="BC7" s="15">
        <v>8.18</v>
      </c>
      <c r="BD7" s="15">
        <v>8.0299999999999994</v>
      </c>
      <c r="BE7" s="15">
        <v>8.16</v>
      </c>
      <c r="BF7" s="6">
        <v>8.1</v>
      </c>
      <c r="BG7" s="4">
        <v>0.08</v>
      </c>
      <c r="BH7" s="15">
        <v>0.04</v>
      </c>
      <c r="BI7" s="15">
        <v>0.06</v>
      </c>
      <c r="BJ7" s="15">
        <v>0.05</v>
      </c>
      <c r="BK7" s="6">
        <v>0.03</v>
      </c>
      <c r="BL7" s="4">
        <f>SQRT(ABS(BB7-8.1)^2 + ABS(BG7-0.081)^2)</f>
        <v>7.0007142492748836E-2</v>
      </c>
      <c r="BM7" s="4">
        <f t="shared" si="3"/>
        <v>8.9894382471876477E-2</v>
      </c>
      <c r="BN7" s="4">
        <f t="shared" si="3"/>
        <v>7.3082145562374121E-2</v>
      </c>
      <c r="BO7" s="4">
        <f t="shared" si="3"/>
        <v>6.7535176019612619E-2</v>
      </c>
      <c r="BP7" s="4">
        <f t="shared" si="3"/>
        <v>5.1000000000000004E-2</v>
      </c>
      <c r="BQ7" s="4">
        <f t="shared" si="7"/>
        <v>7.0303769309322403E-2</v>
      </c>
      <c r="BR7" s="6">
        <f t="shared" si="8"/>
        <v>1.9297502612700915E-4</v>
      </c>
      <c r="BW7" s="34">
        <v>1</v>
      </c>
      <c r="BX7" s="27" t="s">
        <v>16</v>
      </c>
      <c r="BY7" s="2">
        <f>AI7+AJ7</f>
        <v>8.2976517325254018E-2</v>
      </c>
      <c r="BZ7" s="2">
        <f>AZ7+BA7</f>
        <v>4.6586916789435044E-2</v>
      </c>
      <c r="CA7" s="3">
        <f t="shared" si="9"/>
        <v>7.0496744335449418E-2</v>
      </c>
    </row>
    <row r="8" spans="1:79" ht="17.5" thickBot="1" x14ac:dyDescent="0.5">
      <c r="A8" s="16"/>
      <c r="B8" s="12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5"/>
      <c r="V8" s="5"/>
      <c r="W8" s="5"/>
      <c r="X8" s="6"/>
      <c r="Y8" s="4"/>
      <c r="Z8" s="5"/>
      <c r="AA8" s="5"/>
      <c r="AB8" s="5"/>
      <c r="AC8" s="6"/>
      <c r="AD8" s="5"/>
      <c r="AE8" s="5"/>
      <c r="AF8" s="5"/>
      <c r="AG8" s="5"/>
      <c r="AH8" s="6"/>
      <c r="AI8" s="19"/>
      <c r="AJ8" s="15"/>
      <c r="AK8" s="4"/>
      <c r="AL8" s="5"/>
      <c r="AM8" s="5"/>
      <c r="AN8" s="5"/>
      <c r="AO8" s="6"/>
      <c r="AP8" s="4"/>
      <c r="AQ8" s="5"/>
      <c r="AR8" s="5"/>
      <c r="AS8" s="5"/>
      <c r="AT8" s="6"/>
      <c r="AU8" s="6"/>
      <c r="AV8" s="6"/>
      <c r="AW8" s="6"/>
      <c r="AX8" s="6"/>
      <c r="AY8" s="6"/>
      <c r="AZ8" s="4"/>
      <c r="BA8" s="6"/>
      <c r="BB8" s="4"/>
      <c r="BC8" s="5"/>
      <c r="BD8" s="5"/>
      <c r="BE8" s="5"/>
      <c r="BF8" s="6"/>
      <c r="BG8" s="4"/>
      <c r="BH8" s="5"/>
      <c r="BI8" s="5"/>
      <c r="BJ8" s="5"/>
      <c r="BK8" s="6"/>
      <c r="BL8" s="4"/>
      <c r="BM8" s="4"/>
      <c r="BN8" s="4"/>
      <c r="BO8" s="4"/>
      <c r="BP8" s="4"/>
      <c r="BQ8" s="4"/>
      <c r="BR8" s="6"/>
      <c r="BW8" s="34"/>
      <c r="BX8" s="27"/>
      <c r="BY8" s="2"/>
      <c r="BZ8" s="2"/>
      <c r="CA8" s="3"/>
    </row>
    <row r="9" spans="1:79" ht="17.5" thickBot="1" x14ac:dyDescent="0.5">
      <c r="A9" s="16">
        <v>5</v>
      </c>
      <c r="B9" s="12">
        <v>5000</v>
      </c>
      <c r="C9" s="4">
        <v>5.8</v>
      </c>
      <c r="D9" s="4">
        <v>6.11</v>
      </c>
      <c r="E9" s="4">
        <v>6.11</v>
      </c>
      <c r="F9" s="4">
        <v>6.02</v>
      </c>
      <c r="G9" s="4">
        <v>5.98</v>
      </c>
      <c r="H9" s="4">
        <v>1.88</v>
      </c>
      <c r="I9" s="4">
        <v>1.73</v>
      </c>
      <c r="J9" s="4">
        <v>1.8</v>
      </c>
      <c r="K9" s="4">
        <v>1.38</v>
      </c>
      <c r="L9" s="4">
        <v>1.61</v>
      </c>
      <c r="M9" s="4">
        <f>SQRT((C9-8.1)^2+(H9-0.081)^2)</f>
        <v>2.9200001712328718</v>
      </c>
      <c r="N9" s="4">
        <f t="shared" ref="N9:N12" si="11">SQRT((D9-8.1)^2+(I9-0.081)^2)</f>
        <v>2.5844343675164199</v>
      </c>
      <c r="O9" s="4">
        <f t="shared" ref="O9:O12" si="12">SQRT((E9-8.1)^2+(J9-0.081)^2)</f>
        <v>2.6296503569866467</v>
      </c>
      <c r="P9" s="4">
        <f t="shared" ref="P9:P12" si="13">SQRT((F9-8.1)^2+(K9-0.081)^2)</f>
        <v>2.4523052420120952</v>
      </c>
      <c r="Q9" s="4">
        <f t="shared" ref="Q9:Q12" si="14">SQRT((G9-8.1)^2+(L9-0.081)^2)</f>
        <v>2.6138555813204367</v>
      </c>
      <c r="R9" s="4">
        <f>AVERAGE(M9:Q9)</f>
        <v>2.6400491438136937</v>
      </c>
      <c r="S9" s="4">
        <f>_xlfn.VAR.S(M9:Q9)</f>
        <v>2.9376897810725E-2</v>
      </c>
      <c r="T9" s="4">
        <v>5.97</v>
      </c>
      <c r="U9" s="15">
        <v>6.33</v>
      </c>
      <c r="V9" s="15">
        <v>6.08</v>
      </c>
      <c r="W9" s="15">
        <v>8.11</v>
      </c>
      <c r="X9" s="6">
        <v>8.15</v>
      </c>
      <c r="Y9" s="5">
        <v>1.77</v>
      </c>
      <c r="Z9" s="15">
        <v>2.06</v>
      </c>
      <c r="AA9" s="15">
        <v>1.91</v>
      </c>
      <c r="AB9" s="15">
        <v>0.34</v>
      </c>
      <c r="AC9" s="20">
        <v>0.31</v>
      </c>
      <c r="AD9" s="4">
        <f>SQRT(ABS(T9-8.1)^2 + ABS(Y9-0.081)^2)</f>
        <v>2.7183857342180118</v>
      </c>
      <c r="AE9" s="5">
        <f t="shared" ref="AE9:AH12" si="15">SQRT(ABS(U9-8.1)^2 + ABS(Z9-0.081)^2)</f>
        <v>2.6550595096908842</v>
      </c>
      <c r="AF9" s="5">
        <f t="shared" si="15"/>
        <v>2.7250029357782348</v>
      </c>
      <c r="AG9" s="5">
        <f t="shared" si="15"/>
        <v>0.25919297829995314</v>
      </c>
      <c r="AH9" s="6">
        <f t="shared" si="15"/>
        <v>0.234394965816248</v>
      </c>
      <c r="AI9" s="19">
        <f>AVERAGE(AD9, AE9, AF9, AG9, AH9)</f>
        <v>1.7184072247606665</v>
      </c>
      <c r="AJ9" s="15">
        <f>_xlfn.VAR.S(AD9:AH9)</f>
        <v>1.8055270123629295</v>
      </c>
      <c r="AK9" s="4">
        <v>7.88</v>
      </c>
      <c r="AL9" s="15">
        <v>5.88</v>
      </c>
      <c r="AM9" s="15">
        <v>8.08</v>
      </c>
      <c r="AN9" s="15">
        <v>8.11</v>
      </c>
      <c r="AO9" s="6">
        <v>5.96</v>
      </c>
      <c r="AP9" s="4">
        <v>0.49</v>
      </c>
      <c r="AQ9" s="15">
        <v>1.66</v>
      </c>
      <c r="AR9" s="15">
        <v>0.35</v>
      </c>
      <c r="AS9" s="15">
        <v>0.54</v>
      </c>
      <c r="AT9" s="6">
        <v>1.71</v>
      </c>
      <c r="AU9" s="6">
        <f>SQRT(ABS(AK9-8.1)^2 + ABS(AP9-0.081)^2)</f>
        <v>0.46441468538365566</v>
      </c>
      <c r="AV9" s="6">
        <f t="shared" si="2"/>
        <v>2.7242688927490253</v>
      </c>
      <c r="AW9" s="6">
        <f t="shared" si="2"/>
        <v>0.26974246977441274</v>
      </c>
      <c r="AX9" s="6">
        <f t="shared" si="2"/>
        <v>0.45910891953870814</v>
      </c>
      <c r="AY9" s="6">
        <f t="shared" si="2"/>
        <v>2.6894685348596288</v>
      </c>
      <c r="AZ9" s="4">
        <f>AVERAGE(AU9:AY9)</f>
        <v>1.3214007004610859</v>
      </c>
      <c r="BA9" s="6">
        <f t="shared" si="6"/>
        <v>1.6059014860261884</v>
      </c>
      <c r="BB9" s="4">
        <v>6.18</v>
      </c>
      <c r="BC9" s="15">
        <v>6.12</v>
      </c>
      <c r="BD9" s="15">
        <v>8.17</v>
      </c>
      <c r="BE9" s="15">
        <v>5.78</v>
      </c>
      <c r="BF9" s="6">
        <v>6</v>
      </c>
      <c r="BG9" s="4">
        <v>1.89</v>
      </c>
      <c r="BH9" s="15">
        <v>2.0299999999999998</v>
      </c>
      <c r="BI9" s="15">
        <v>0.33</v>
      </c>
      <c r="BJ9" s="15">
        <v>1.98</v>
      </c>
      <c r="BK9" s="6">
        <v>2.04</v>
      </c>
      <c r="BL9" s="4">
        <f>SQRT(ABS(BB9-8.1)^2 + ABS(BG9-0.081)^2)</f>
        <v>2.6379691052019543</v>
      </c>
      <c r="BM9" s="4">
        <f t="shared" ref="BM9:BP12" si="16">SQRT(ABS(BC9-8.1)^2 + ABS(BH9-0.081)^2)</f>
        <v>2.7783090180899599</v>
      </c>
      <c r="BN9" s="4">
        <f t="shared" si="16"/>
        <v>0.25865227623201009</v>
      </c>
      <c r="BO9" s="4">
        <f t="shared" si="16"/>
        <v>2.9980995647242934</v>
      </c>
      <c r="BP9" s="4">
        <f t="shared" si="16"/>
        <v>2.8718776088127429</v>
      </c>
      <c r="BQ9" s="4">
        <f t="shared" si="7"/>
        <v>2.3089815146121921</v>
      </c>
      <c r="BR9" s="6">
        <f t="shared" si="8"/>
        <v>1.3310217064739831</v>
      </c>
      <c r="BW9" s="34">
        <v>5</v>
      </c>
      <c r="BX9" s="27" t="s">
        <v>13</v>
      </c>
      <c r="BY9" s="2">
        <f>AI9+AJ9</f>
        <v>3.523934237123596</v>
      </c>
      <c r="BZ9" s="2">
        <f>AZ9+BA9</f>
        <v>2.9273021864872746</v>
      </c>
      <c r="CA9" s="3">
        <f t="shared" si="9"/>
        <v>3.6400032210861752</v>
      </c>
    </row>
    <row r="10" spans="1:79" ht="17.5" thickBot="1" x14ac:dyDescent="0.5">
      <c r="A10" s="16">
        <v>5</v>
      </c>
      <c r="B10" s="12">
        <v>10000</v>
      </c>
      <c r="C10" s="4">
        <v>7.65</v>
      </c>
      <c r="D10" s="4">
        <v>7.98</v>
      </c>
      <c r="E10" s="4">
        <v>7.17</v>
      </c>
      <c r="F10" s="4">
        <v>8.18</v>
      </c>
      <c r="G10" s="4">
        <v>8.07</v>
      </c>
      <c r="H10" s="4">
        <v>1.85</v>
      </c>
      <c r="I10" s="4">
        <v>0.19</v>
      </c>
      <c r="J10" s="4">
        <v>1.21</v>
      </c>
      <c r="K10" s="4">
        <v>0.08</v>
      </c>
      <c r="L10" s="4">
        <v>0.08</v>
      </c>
      <c r="M10" s="4">
        <f>SQRT((C10-8.1)^2+(H10-0.081)^2)</f>
        <v>1.8253385987262745</v>
      </c>
      <c r="N10" s="4">
        <f t="shared" si="11"/>
        <v>0.16211415730897721</v>
      </c>
      <c r="O10" s="4">
        <f t="shared" si="12"/>
        <v>1.4627169924493253</v>
      </c>
      <c r="P10" s="4">
        <f t="shared" si="13"/>
        <v>8.0006249755878514E-2</v>
      </c>
      <c r="Q10" s="4">
        <f t="shared" si="14"/>
        <v>3.001666203960663E-2</v>
      </c>
      <c r="R10" s="4">
        <f t="shared" ref="R10:R12" si="17">AVERAGE(M10:Q10)</f>
        <v>0.71203853205601253</v>
      </c>
      <c r="S10" s="4">
        <f t="shared" ref="S10:S12" si="18">_xlfn.VAR.S(M10:Q10)</f>
        <v>0.7424976610843983</v>
      </c>
      <c r="T10" s="4">
        <v>8.1</v>
      </c>
      <c r="U10" s="15">
        <v>7.85</v>
      </c>
      <c r="V10" s="15">
        <v>8.0500000000000007</v>
      </c>
      <c r="W10" s="15">
        <v>8.06</v>
      </c>
      <c r="X10" s="6">
        <v>8.08</v>
      </c>
      <c r="Y10" s="5">
        <v>0.11</v>
      </c>
      <c r="Z10" s="15">
        <v>0.48</v>
      </c>
      <c r="AA10" s="15">
        <v>0.25</v>
      </c>
      <c r="AB10" s="15">
        <v>0.05</v>
      </c>
      <c r="AC10" s="6">
        <v>0.03</v>
      </c>
      <c r="AD10" s="5">
        <f>SQRT(ABS(T10-8.1)^2 + ABS(Y10-0.081)^2)</f>
        <v>2.8999999999999998E-2</v>
      </c>
      <c r="AE10" s="5">
        <f t="shared" si="15"/>
        <v>0.47085135658719302</v>
      </c>
      <c r="AF10" s="5">
        <f t="shared" si="15"/>
        <v>0.17624131184259806</v>
      </c>
      <c r="AG10" s="5">
        <f t="shared" si="15"/>
        <v>5.0606323715519305E-2</v>
      </c>
      <c r="AH10" s="6">
        <f t="shared" si="15"/>
        <v>5.47813836992092E-2</v>
      </c>
      <c r="AI10" s="19">
        <f>AVERAGE(AD10, AE10, AF10, AG10, AH10)</f>
        <v>0.15629607516890393</v>
      </c>
      <c r="AJ10" s="15">
        <f>_xlfn.VAR.S(AD10:AH10)</f>
        <v>3.4255671108495374E-2</v>
      </c>
      <c r="AK10" s="4">
        <v>8.0500000000000007</v>
      </c>
      <c r="AL10" s="15">
        <v>8.18</v>
      </c>
      <c r="AM10" s="15">
        <v>8.18</v>
      </c>
      <c r="AN10" s="15">
        <v>8.1</v>
      </c>
      <c r="AO10" s="6">
        <v>7.99</v>
      </c>
      <c r="AP10" s="4">
        <v>0.08</v>
      </c>
      <c r="AQ10" s="15">
        <v>0.06</v>
      </c>
      <c r="AR10" s="15">
        <v>0.05</v>
      </c>
      <c r="AS10" s="15">
        <v>0.08</v>
      </c>
      <c r="AT10" s="6">
        <v>0.36</v>
      </c>
      <c r="AU10" s="6">
        <f>SQRT(ABS(AK10-8.1)^2 + ABS(AP10-0.081)^2)</f>
        <v>5.0009999000198882E-2</v>
      </c>
      <c r="AV10" s="6">
        <f t="shared" si="2"/>
        <v>8.2710337927008937E-2</v>
      </c>
      <c r="AW10" s="6">
        <f t="shared" si="2"/>
        <v>8.579627031520666E-2</v>
      </c>
      <c r="AX10" s="6">
        <f t="shared" si="2"/>
        <v>1.0000000000000009E-3</v>
      </c>
      <c r="AY10" s="12">
        <f t="shared" si="2"/>
        <v>0.29990165054564116</v>
      </c>
      <c r="AZ10" s="4">
        <f>AVERAGE(AU10:AY10)</f>
        <v>0.10388365155761112</v>
      </c>
      <c r="BA10" s="6">
        <f>_xlfn.VAR.S(AU10:AY10)</f>
        <v>1.3171483673820998E-2</v>
      </c>
      <c r="BB10" s="4">
        <v>8.1300000000000008</v>
      </c>
      <c r="BC10" s="15">
        <v>7.19</v>
      </c>
      <c r="BD10" s="15">
        <v>8.19</v>
      </c>
      <c r="BE10" s="15">
        <v>7.22</v>
      </c>
      <c r="BF10" s="6">
        <v>7.75</v>
      </c>
      <c r="BG10" s="4">
        <v>0.2</v>
      </c>
      <c r="BH10" s="15">
        <v>1.44</v>
      </c>
      <c r="BI10" s="15">
        <v>0.06</v>
      </c>
      <c r="BJ10" s="15">
        <v>1.1499999999999999</v>
      </c>
      <c r="BK10" s="6">
        <v>0.4</v>
      </c>
      <c r="BL10" s="4">
        <f>SQRT(ABS(BB10-8.1)^2 + ABS(BG10-0.081)^2)</f>
        <v>0.12272326592785929</v>
      </c>
      <c r="BM10" s="4">
        <f t="shared" si="16"/>
        <v>1.6355369148998131</v>
      </c>
      <c r="BN10" s="4">
        <f t="shared" si="16"/>
        <v>9.2417530804496051E-2</v>
      </c>
      <c r="BO10" s="4">
        <f t="shared" si="16"/>
        <v>1.3846158311965091</v>
      </c>
      <c r="BP10" s="4">
        <f t="shared" si="16"/>
        <v>0.47356203395120239</v>
      </c>
      <c r="BQ10" s="4">
        <f t="shared" si="7"/>
        <v>0.74177111535597606</v>
      </c>
      <c r="BR10" s="6">
        <f t="shared" si="8"/>
        <v>0.52222076552943864</v>
      </c>
      <c r="BW10" s="34">
        <v>5</v>
      </c>
      <c r="BX10" s="27" t="s">
        <v>14</v>
      </c>
      <c r="BY10" s="2">
        <f>AI10+AJ10</f>
        <v>0.19055174627739929</v>
      </c>
      <c r="BZ10" s="2">
        <f>AZ10+BA10</f>
        <v>0.11705513523143211</v>
      </c>
      <c r="CA10" s="3">
        <f t="shared" si="9"/>
        <v>1.2639918808854147</v>
      </c>
    </row>
    <row r="11" spans="1:79" ht="17.5" thickBot="1" x14ac:dyDescent="0.5">
      <c r="A11" s="16">
        <v>5</v>
      </c>
      <c r="B11" s="12">
        <v>15000</v>
      </c>
      <c r="C11" s="4">
        <v>9.0299999999999994</v>
      </c>
      <c r="D11" s="4">
        <v>8.15</v>
      </c>
      <c r="E11" s="4">
        <v>8.0299999999999994</v>
      </c>
      <c r="F11" s="4">
        <v>8.1300000000000008</v>
      </c>
      <c r="G11" s="4">
        <v>8.01</v>
      </c>
      <c r="H11" s="4">
        <v>0.25</v>
      </c>
      <c r="I11" s="4">
        <v>0.06</v>
      </c>
      <c r="J11" s="4">
        <v>0.08</v>
      </c>
      <c r="K11" s="4">
        <v>0.08</v>
      </c>
      <c r="L11" s="4">
        <v>0.06</v>
      </c>
      <c r="M11" s="4">
        <f t="shared" ref="M11:M12" si="19">SQRT((C11-8.1)^2+(H11-0.081)^2)</f>
        <v>0.94523065968048214</v>
      </c>
      <c r="N11" s="4">
        <f t="shared" si="11"/>
        <v>5.4230987451825648E-2</v>
      </c>
      <c r="O11" s="4">
        <f t="shared" si="12"/>
        <v>7.0007142492748836E-2</v>
      </c>
      <c r="P11" s="4">
        <f t="shared" si="13"/>
        <v>3.0016662039608406E-2</v>
      </c>
      <c r="Q11" s="4">
        <f t="shared" si="14"/>
        <v>9.2417530804496051E-2</v>
      </c>
      <c r="R11" s="4">
        <f t="shared" si="17"/>
        <v>0.23838059649383223</v>
      </c>
      <c r="S11" s="4">
        <f t="shared" si="18"/>
        <v>0.15665461401905584</v>
      </c>
      <c r="T11" s="4">
        <v>8.07</v>
      </c>
      <c r="U11" s="15">
        <v>8.1</v>
      </c>
      <c r="V11" s="15">
        <v>8</v>
      </c>
      <c r="W11" s="15">
        <v>8.1300000000000008</v>
      </c>
      <c r="X11" s="6">
        <v>8.19</v>
      </c>
      <c r="Y11" s="5">
        <v>7.0000000000000007E-2</v>
      </c>
      <c r="Z11" s="15">
        <v>0.08</v>
      </c>
      <c r="AA11" s="15">
        <v>0.06</v>
      </c>
      <c r="AB11" s="15">
        <v>0.04</v>
      </c>
      <c r="AC11" s="6">
        <v>0.08</v>
      </c>
      <c r="AD11" s="5">
        <f>SQRT(ABS(T11-8.1)^2 + ABS(Y11-0.081)^2)</f>
        <v>3.1953090617340314E-2</v>
      </c>
      <c r="AE11" s="5">
        <f t="shared" si="15"/>
        <v>1.0000000000000009E-3</v>
      </c>
      <c r="AF11" s="5">
        <f t="shared" si="15"/>
        <v>0.1021812115802114</v>
      </c>
      <c r="AG11" s="5">
        <f t="shared" si="15"/>
        <v>5.0803543183522822E-2</v>
      </c>
      <c r="AH11" s="6">
        <f t="shared" si="15"/>
        <v>9.000555538409824E-2</v>
      </c>
      <c r="AI11" s="19">
        <f>AVERAGE(AD11, AE11, AF11, AG11, AH11)</f>
        <v>5.5188680153034554E-2</v>
      </c>
      <c r="AJ11" s="15">
        <f>_xlfn.VAR.S(AD11:AH11)</f>
        <v>1.7290119787075463E-3</v>
      </c>
      <c r="AK11" s="4">
        <v>8.11</v>
      </c>
      <c r="AL11" s="15">
        <v>8.1300000000000008</v>
      </c>
      <c r="AM11" s="15">
        <v>8.0500000000000007</v>
      </c>
      <c r="AN11" s="15">
        <v>8.11</v>
      </c>
      <c r="AO11" s="6">
        <v>8.0500000000000007</v>
      </c>
      <c r="AP11" s="4">
        <v>0.05</v>
      </c>
      <c r="AQ11" s="15">
        <v>7.0000000000000007E-2</v>
      </c>
      <c r="AR11" s="15">
        <v>0.05</v>
      </c>
      <c r="AS11" s="15">
        <v>0.06</v>
      </c>
      <c r="AT11" s="6">
        <v>0.05</v>
      </c>
      <c r="AU11" s="6">
        <f>SQRT(ABS(AK11-8.1)^2 + ABS(AP11-0.081)^2)</f>
        <v>3.2572994949804597E-2</v>
      </c>
      <c r="AV11" s="6">
        <f t="shared" si="2"/>
        <v>3.195309061734198E-2</v>
      </c>
      <c r="AW11" s="6">
        <f t="shared" si="2"/>
        <v>5.8830264320330006E-2</v>
      </c>
      <c r="AX11" s="6">
        <f t="shared" si="2"/>
        <v>2.3259406699225927E-2</v>
      </c>
      <c r="AY11" s="12">
        <f t="shared" si="2"/>
        <v>5.8830264320330006E-2</v>
      </c>
      <c r="AZ11" s="4">
        <f>AVERAGE(AU11:AY11)</f>
        <v>4.1089204181406505E-2</v>
      </c>
      <c r="BA11" s="6">
        <f>_xlfn.VAR.S(AU11:AY11)</f>
        <v>2.7584662467332018E-4</v>
      </c>
      <c r="BB11" s="4">
        <v>8.1300000000000008</v>
      </c>
      <c r="BC11" s="15">
        <v>8.17</v>
      </c>
      <c r="BD11" s="15">
        <v>8.08</v>
      </c>
      <c r="BE11" s="15">
        <v>8.14</v>
      </c>
      <c r="BF11" s="6">
        <v>8.09</v>
      </c>
      <c r="BG11" s="4">
        <v>0.05</v>
      </c>
      <c r="BH11" s="15">
        <v>0.13</v>
      </c>
      <c r="BI11" s="15">
        <v>0.06</v>
      </c>
      <c r="BJ11" s="15">
        <v>7.0000000000000007E-2</v>
      </c>
      <c r="BK11" s="6">
        <v>7.0000000000000007E-2</v>
      </c>
      <c r="BL11" s="4">
        <f>SQRT(ABS(BB11-8.1)^2 + ABS(BG11-0.081)^2)</f>
        <v>4.3139309220246773E-2</v>
      </c>
      <c r="BM11" s="4">
        <f t="shared" si="16"/>
        <v>8.544588931013615E-2</v>
      </c>
      <c r="BN11" s="4">
        <f t="shared" si="16"/>
        <v>2.899999999999971E-2</v>
      </c>
      <c r="BO11" s="4">
        <f t="shared" si="16"/>
        <v>4.1484937025383965E-2</v>
      </c>
      <c r="BP11" s="4">
        <f t="shared" si="16"/>
        <v>1.486606874731836E-2</v>
      </c>
      <c r="BQ11" s="4">
        <f t="shared" si="7"/>
        <v>4.2787240860616992E-2</v>
      </c>
      <c r="BR11" s="6">
        <f t="shared" si="8"/>
        <v>6.9781502441947389E-4</v>
      </c>
      <c r="BW11" s="34">
        <v>5</v>
      </c>
      <c r="BX11" s="27" t="s">
        <v>15</v>
      </c>
      <c r="BY11" s="2">
        <f>AI11+AJ11</f>
        <v>5.6917692131742102E-2</v>
      </c>
      <c r="BZ11" s="2">
        <f>AZ11+BA11</f>
        <v>4.1365050806079828E-2</v>
      </c>
      <c r="CA11" s="3">
        <f t="shared" si="9"/>
        <v>4.3485055885036462E-2</v>
      </c>
    </row>
    <row r="12" spans="1:79" ht="17.5" thickBot="1" x14ac:dyDescent="0.5">
      <c r="A12" s="16">
        <v>5</v>
      </c>
      <c r="B12" s="12">
        <v>20000</v>
      </c>
      <c r="C12" s="4">
        <v>9.33</v>
      </c>
      <c r="D12" s="4">
        <v>8.07</v>
      </c>
      <c r="E12" s="4">
        <v>8.14</v>
      </c>
      <c r="F12" s="4">
        <v>8.15</v>
      </c>
      <c r="G12" s="4">
        <v>8.18</v>
      </c>
      <c r="H12" s="4">
        <v>0.09</v>
      </c>
      <c r="I12" s="4">
        <v>0.03</v>
      </c>
      <c r="J12" s="4">
        <v>7.0000000000000007E-2</v>
      </c>
      <c r="K12" s="4">
        <v>0.04</v>
      </c>
      <c r="L12" s="4">
        <v>7.0000000000000007E-2</v>
      </c>
      <c r="M12" s="4">
        <f t="shared" si="19"/>
        <v>1.2300329263885585</v>
      </c>
      <c r="N12" s="4">
        <f t="shared" si="11"/>
        <v>5.9169248769947738E-2</v>
      </c>
      <c r="O12" s="4">
        <f t="shared" si="12"/>
        <v>4.1484937025383965E-2</v>
      </c>
      <c r="P12" s="4">
        <f t="shared" si="13"/>
        <v>6.4660652641309393E-2</v>
      </c>
      <c r="Q12" s="4">
        <f t="shared" si="14"/>
        <v>8.0752708932889744E-2</v>
      </c>
      <c r="R12" s="4">
        <f t="shared" si="17"/>
        <v>0.29522009475161787</v>
      </c>
      <c r="S12" s="4">
        <f t="shared" si="18"/>
        <v>0.27328261956855748</v>
      </c>
      <c r="T12" s="4">
        <v>8.09</v>
      </c>
      <c r="U12" s="15">
        <v>8.1</v>
      </c>
      <c r="V12" s="15">
        <v>8.11</v>
      </c>
      <c r="W12" s="15">
        <v>8.09</v>
      </c>
      <c r="X12" s="6">
        <v>8.0500000000000007</v>
      </c>
      <c r="Y12" s="5">
        <v>0.08</v>
      </c>
      <c r="Z12" s="15">
        <v>7.0000000000000007E-2</v>
      </c>
      <c r="AA12" s="15">
        <v>0.05</v>
      </c>
      <c r="AB12" s="15">
        <v>0.04</v>
      </c>
      <c r="AC12" s="6">
        <v>7.0000000000000007E-2</v>
      </c>
      <c r="AD12" s="5">
        <f>SQRT(ABS(T12-8.1)^2 + ABS(Y12-0.081)^2)</f>
        <v>1.0049875621120677E-2</v>
      </c>
      <c r="AE12" s="5">
        <f t="shared" si="15"/>
        <v>1.0999999999999996E-2</v>
      </c>
      <c r="AF12" s="5">
        <f t="shared" si="15"/>
        <v>3.2572994949804597E-2</v>
      </c>
      <c r="AG12" s="5">
        <f t="shared" si="15"/>
        <v>4.2201895692018335E-2</v>
      </c>
      <c r="AH12" s="6">
        <f t="shared" si="15"/>
        <v>5.1195702944679775E-2</v>
      </c>
      <c r="AI12" s="19">
        <f>AVERAGE(AD12, AE12, AF12, AG12, AH12)</f>
        <v>2.9404093841524676E-2</v>
      </c>
      <c r="AJ12" s="15">
        <f>_xlfn.VAR.S(AD12:AH12)</f>
        <v>3.4049908169848345E-4</v>
      </c>
      <c r="AK12" s="4">
        <v>8.11</v>
      </c>
      <c r="AL12" s="15">
        <v>8.16</v>
      </c>
      <c r="AM12" s="15">
        <v>8.08</v>
      </c>
      <c r="AN12" s="15">
        <v>8.15</v>
      </c>
      <c r="AO12" s="6">
        <v>8.09</v>
      </c>
      <c r="AP12" s="4">
        <v>0.03</v>
      </c>
      <c r="AQ12" s="15">
        <v>0.05</v>
      </c>
      <c r="AR12" s="15">
        <v>0.03</v>
      </c>
      <c r="AS12" s="15">
        <v>0.03</v>
      </c>
      <c r="AT12" s="6">
        <v>0.1</v>
      </c>
      <c r="AU12" s="6">
        <f>SQRT(ABS(AK12-8.1)^2 + ABS(AP12-0.081)^2)</f>
        <v>5.1971145840745095E-2</v>
      </c>
      <c r="AV12" s="6">
        <f t="shared" si="2"/>
        <v>6.7535176019612619E-2</v>
      </c>
      <c r="AW12" s="6">
        <f t="shared" si="2"/>
        <v>5.47813836992092E-2</v>
      </c>
      <c r="AX12" s="6">
        <f t="shared" si="2"/>
        <v>7.1421285342676888E-2</v>
      </c>
      <c r="AY12" s="6">
        <f t="shared" si="2"/>
        <v>2.1470910553583789E-2</v>
      </c>
      <c r="AZ12" s="4">
        <f>AVERAGE(AU12:AY12)</f>
        <v>5.3435980291165516E-2</v>
      </c>
      <c r="BA12" s="6">
        <f>_xlfn.VAR.S(AU12:AY12)</f>
        <v>3.8699501290273899E-4</v>
      </c>
      <c r="BB12" s="4">
        <v>8.1</v>
      </c>
      <c r="BC12" s="15">
        <v>8.17</v>
      </c>
      <c r="BD12" s="15">
        <v>8.24</v>
      </c>
      <c r="BE12" s="15">
        <v>7.88</v>
      </c>
      <c r="BF12" s="6">
        <v>8.1</v>
      </c>
      <c r="BG12" s="4">
        <v>0.06</v>
      </c>
      <c r="BH12" s="15">
        <v>0.11</v>
      </c>
      <c r="BI12" s="15">
        <v>0.09</v>
      </c>
      <c r="BJ12" s="15">
        <v>0.06</v>
      </c>
      <c r="BK12" s="6">
        <v>0.06</v>
      </c>
      <c r="BL12" s="4">
        <f>SQRT(ABS(BB12-8.1)^2 + ABS(BG12-0.081)^2)</f>
        <v>2.1000000000000005E-2</v>
      </c>
      <c r="BM12" s="4">
        <f t="shared" si="16"/>
        <v>7.5769386958058724E-2</v>
      </c>
      <c r="BN12" s="4">
        <f t="shared" si="16"/>
        <v>0.14028898745090493</v>
      </c>
      <c r="BO12" s="4">
        <f t="shared" si="16"/>
        <v>0.22099999999999975</v>
      </c>
      <c r="BP12" s="4">
        <f t="shared" si="16"/>
        <v>2.1000000000000005E-2</v>
      </c>
      <c r="BQ12" s="4">
        <f t="shared" si="7"/>
        <v>9.581167488179268E-2</v>
      </c>
      <c r="BR12" s="6">
        <f t="shared" si="8"/>
        <v>7.3114036954320932E-3</v>
      </c>
      <c r="BW12" s="34">
        <v>5</v>
      </c>
      <c r="BX12" s="27" t="s">
        <v>16</v>
      </c>
      <c r="BY12" s="2">
        <f>AI12+AJ12</f>
        <v>2.9744592923223158E-2</v>
      </c>
      <c r="BZ12" s="2">
        <f>AZ12+BA12</f>
        <v>5.3822975304068252E-2</v>
      </c>
      <c r="CA12" s="3">
        <f t="shared" si="9"/>
        <v>0.10312307857722477</v>
      </c>
    </row>
    <row r="13" spans="1:79" ht="17.5" thickBot="1" x14ac:dyDescent="0.5">
      <c r="A13" s="16"/>
      <c r="B13" s="1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5"/>
      <c r="V13" s="5"/>
      <c r="W13" s="5"/>
      <c r="X13" s="6"/>
      <c r="Y13" s="5"/>
      <c r="Z13" s="5"/>
      <c r="AA13" s="5"/>
      <c r="AB13" s="5"/>
      <c r="AC13" s="6"/>
      <c r="AD13" s="5"/>
      <c r="AE13" s="5"/>
      <c r="AF13" s="5"/>
      <c r="AG13" s="5"/>
      <c r="AH13" s="6"/>
      <c r="AI13" s="19"/>
      <c r="AJ13" s="15"/>
      <c r="AK13" s="4"/>
      <c r="AL13" s="5"/>
      <c r="AM13" s="5"/>
      <c r="AN13" s="5"/>
      <c r="AO13" s="6"/>
      <c r="AP13" s="4"/>
      <c r="AQ13" s="5"/>
      <c r="AR13" s="5"/>
      <c r="AS13" s="5"/>
      <c r="AT13" s="6"/>
      <c r="AU13" s="6"/>
      <c r="AV13" s="6"/>
      <c r="AW13" s="6"/>
      <c r="AX13" s="6"/>
      <c r="AY13" s="6"/>
      <c r="AZ13" s="4"/>
      <c r="BA13" s="6"/>
      <c r="BB13" s="4"/>
      <c r="BC13" s="5"/>
      <c r="BD13" s="5"/>
      <c r="BE13" s="5"/>
      <c r="BF13" s="6"/>
      <c r="BG13" s="4"/>
      <c r="BH13" s="5"/>
      <c r="BI13" s="5"/>
      <c r="BJ13" s="5"/>
      <c r="BK13" s="6"/>
      <c r="BL13" s="4"/>
      <c r="BM13" s="4"/>
      <c r="BN13" s="4"/>
      <c r="BO13" s="4"/>
      <c r="BP13" s="4"/>
      <c r="BQ13" s="4"/>
      <c r="BR13" s="6"/>
      <c r="BW13" s="34"/>
      <c r="BX13" s="27"/>
      <c r="BY13" s="2"/>
      <c r="BZ13" s="2"/>
      <c r="CA13" s="3"/>
    </row>
    <row r="14" spans="1:79" ht="17.5" thickBot="1" x14ac:dyDescent="0.5">
      <c r="A14" s="16">
        <v>10</v>
      </c>
      <c r="B14" s="12">
        <v>5000</v>
      </c>
      <c r="C14" s="4">
        <v>5.8</v>
      </c>
      <c r="D14" s="4">
        <v>6.11</v>
      </c>
      <c r="E14" s="4">
        <v>6.11</v>
      </c>
      <c r="F14" s="4">
        <v>6.02</v>
      </c>
      <c r="G14" s="4">
        <v>5.98</v>
      </c>
      <c r="H14" s="4">
        <v>1.88</v>
      </c>
      <c r="I14" s="4">
        <v>1.73</v>
      </c>
      <c r="J14" s="4">
        <v>1.8</v>
      </c>
      <c r="K14" s="4">
        <v>1.38</v>
      </c>
      <c r="L14" s="4">
        <v>1.61</v>
      </c>
      <c r="M14" s="4">
        <f>SQRT((C14-8.1)^2+(H14-0.081)^2)</f>
        <v>2.9200001712328718</v>
      </c>
      <c r="N14" s="4">
        <f t="shared" ref="N14:N17" si="20">SQRT((D14-8.1)^2+(I14-0.081)^2)</f>
        <v>2.5844343675164199</v>
      </c>
      <c r="O14" s="4">
        <f t="shared" ref="O14:O17" si="21">SQRT((E14-8.1)^2+(J14-0.081)^2)</f>
        <v>2.6296503569866467</v>
      </c>
      <c r="P14" s="4">
        <f t="shared" ref="P14:P17" si="22">SQRT((F14-8.1)^2+(K14-0.081)^2)</f>
        <v>2.4523052420120952</v>
      </c>
      <c r="Q14" s="4">
        <f t="shared" ref="Q14:Q17" si="23">SQRT((G14-8.1)^2+(L14-0.081)^2)</f>
        <v>2.6138555813204367</v>
      </c>
      <c r="R14" s="4">
        <f>AVERAGE(M14:Q14)</f>
        <v>2.6400491438136937</v>
      </c>
      <c r="S14" s="4">
        <f>_xlfn.VAR.S(M14:Q14)</f>
        <v>2.9376897810725E-2</v>
      </c>
      <c r="T14" s="4">
        <v>6.04</v>
      </c>
      <c r="U14" s="15">
        <v>6.18</v>
      </c>
      <c r="V14" s="15">
        <v>8.16</v>
      </c>
      <c r="W14" s="15">
        <v>8.08</v>
      </c>
      <c r="X14" s="6">
        <v>8</v>
      </c>
      <c r="Y14" s="5">
        <v>1.96</v>
      </c>
      <c r="Z14" s="15">
        <v>1.81</v>
      </c>
      <c r="AA14" s="15">
        <v>7.0000000000000007E-2</v>
      </c>
      <c r="AB14" s="15">
        <v>7.0000000000000007E-2</v>
      </c>
      <c r="AC14" s="6">
        <v>0.06</v>
      </c>
      <c r="AD14" s="5">
        <f>SQRT(ABS(T14-8.1)^2 + ABS(Y14-0.081)^2)</f>
        <v>2.7882325943149002</v>
      </c>
      <c r="AE14" s="5">
        <f t="shared" ref="AE14:AH17" si="24">SQRT(ABS(U14-8.1)^2 + ABS(Z14-0.081)^2)</f>
        <v>2.5837648886847271</v>
      </c>
      <c r="AF14" s="5">
        <f t="shared" si="24"/>
        <v>6.1000000000000491E-2</v>
      </c>
      <c r="AG14" s="5">
        <f t="shared" si="24"/>
        <v>2.282542442102628E-2</v>
      </c>
      <c r="AH14" s="6">
        <f t="shared" si="24"/>
        <v>0.1021812115802114</v>
      </c>
      <c r="AI14" s="19">
        <f>AVERAGE(AD14, AE14, AF14, AG14, AH14)</f>
        <v>1.1116008238001731</v>
      </c>
      <c r="AJ14" s="15">
        <f>_xlfn.VAR.S(AD14:AH14)</f>
        <v>2.0716207606584702</v>
      </c>
      <c r="AK14" s="4">
        <v>7.74</v>
      </c>
      <c r="AL14" s="15">
        <v>7.78</v>
      </c>
      <c r="AM14" s="5">
        <v>7.68</v>
      </c>
      <c r="AN14" s="15">
        <v>7.59</v>
      </c>
      <c r="AO14" s="6">
        <v>5.65</v>
      </c>
      <c r="AP14" s="4">
        <v>0.85</v>
      </c>
      <c r="AQ14" s="15">
        <v>0.64</v>
      </c>
      <c r="AR14" s="15">
        <v>0.64</v>
      </c>
      <c r="AS14" s="15">
        <v>0.64</v>
      </c>
      <c r="AT14" s="6">
        <v>1.91</v>
      </c>
      <c r="AU14" s="6">
        <f>SQRT(ABS(AK14-8.1)^2 + ABS(AP14-0.081)^2)</f>
        <v>0.84909422327560302</v>
      </c>
      <c r="AV14" s="6">
        <f t="shared" si="2"/>
        <v>0.6441125678016224</v>
      </c>
      <c r="AW14" s="6">
        <f t="shared" si="2"/>
        <v>0.69920025743702352</v>
      </c>
      <c r="AX14" s="6">
        <f t="shared" si="2"/>
        <v>0.75669082193455983</v>
      </c>
      <c r="AY14" s="6">
        <f t="shared" si="2"/>
        <v>3.0574075619714156</v>
      </c>
      <c r="AZ14" s="4">
        <f>AVERAGE(AU14:AY14)</f>
        <v>1.201301086484045</v>
      </c>
      <c r="BA14" s="6">
        <f>_xlfn.VAR.S(AU14:AY14)</f>
        <v>1.082355874515315</v>
      </c>
      <c r="BB14" s="4">
        <v>6.08</v>
      </c>
      <c r="BC14" s="5">
        <v>5.95</v>
      </c>
      <c r="BD14" s="5">
        <v>8.06</v>
      </c>
      <c r="BE14" s="15">
        <v>8.11</v>
      </c>
      <c r="BF14" s="6">
        <v>7.94</v>
      </c>
      <c r="BG14" s="4">
        <v>2.02</v>
      </c>
      <c r="BH14" s="5">
        <v>1.51</v>
      </c>
      <c r="BI14" s="15">
        <v>0.03</v>
      </c>
      <c r="BJ14" s="15">
        <v>0.05</v>
      </c>
      <c r="BK14" s="6">
        <v>7.0000000000000007E-2</v>
      </c>
      <c r="BL14" s="4">
        <f>SQRT(ABS(BB14-8.1)^2 + ABS(BG14-0.081)^2)</f>
        <v>2.8000216070594881</v>
      </c>
      <c r="BM14" s="4">
        <f t="shared" ref="BM14:BP17" si="25">SQRT(ABS(BC14-8.1)^2 + ABS(BH14-0.081)^2)</f>
        <v>2.5815772310740575</v>
      </c>
      <c r="BN14" s="4">
        <f t="shared" si="25"/>
        <v>6.4815121692394687E-2</v>
      </c>
      <c r="BO14" s="4">
        <f t="shared" si="25"/>
        <v>3.2572994949804597E-2</v>
      </c>
      <c r="BP14" s="4">
        <f t="shared" si="25"/>
        <v>0.16037767924496152</v>
      </c>
      <c r="BQ14" s="4">
        <f t="shared" si="7"/>
        <v>1.1278729268041412</v>
      </c>
      <c r="BR14" s="6">
        <f t="shared" si="8"/>
        <v>2.0437895762278244</v>
      </c>
      <c r="BW14" s="34">
        <v>10</v>
      </c>
      <c r="BX14" s="27" t="s">
        <v>13</v>
      </c>
      <c r="BY14" s="2">
        <f>AI14+AJ14</f>
        <v>3.1832215844586433</v>
      </c>
      <c r="BZ14" s="2">
        <f>AZ14+BA14</f>
        <v>2.2836569609993598</v>
      </c>
      <c r="CA14" s="3">
        <f t="shared" si="9"/>
        <v>3.1716625030319658</v>
      </c>
    </row>
    <row r="15" spans="1:79" ht="17.5" thickBot="1" x14ac:dyDescent="0.5">
      <c r="A15" s="16">
        <v>10</v>
      </c>
      <c r="B15" s="12">
        <v>10000</v>
      </c>
      <c r="C15" s="4">
        <v>7.65</v>
      </c>
      <c r="D15" s="4">
        <v>7.98</v>
      </c>
      <c r="E15" s="4">
        <v>7.17</v>
      </c>
      <c r="F15" s="4">
        <v>8.18</v>
      </c>
      <c r="G15" s="4">
        <v>8.07</v>
      </c>
      <c r="H15" s="4">
        <v>1.85</v>
      </c>
      <c r="I15" s="4">
        <v>0.19</v>
      </c>
      <c r="J15" s="4">
        <v>1.21</v>
      </c>
      <c r="K15" s="4">
        <v>0.08</v>
      </c>
      <c r="L15" s="4">
        <v>0.08</v>
      </c>
      <c r="M15" s="4">
        <f>SQRT((C15-8.1)^2+(H15-0.081)^2)</f>
        <v>1.8253385987262745</v>
      </c>
      <c r="N15" s="4">
        <f t="shared" si="20"/>
        <v>0.16211415730897721</v>
      </c>
      <c r="O15" s="4">
        <f t="shared" si="21"/>
        <v>1.4627169924493253</v>
      </c>
      <c r="P15" s="4">
        <f t="shared" si="22"/>
        <v>8.0006249755878514E-2</v>
      </c>
      <c r="Q15" s="4">
        <f t="shared" si="23"/>
        <v>3.001666203960663E-2</v>
      </c>
      <c r="R15" s="4">
        <f t="shared" ref="R15:R17" si="26">AVERAGE(M15:Q15)</f>
        <v>0.71203853205601253</v>
      </c>
      <c r="S15" s="4">
        <f t="shared" ref="S15:S17" si="27">_xlfn.VAR.S(M15:Q15)</f>
        <v>0.7424976610843983</v>
      </c>
      <c r="T15" s="4">
        <v>6.84</v>
      </c>
      <c r="U15" s="15">
        <v>7.05</v>
      </c>
      <c r="V15" s="15">
        <v>8.17</v>
      </c>
      <c r="W15" s="15">
        <v>8.0500000000000007</v>
      </c>
      <c r="X15" s="6">
        <v>8</v>
      </c>
      <c r="Y15" s="5">
        <v>1.28</v>
      </c>
      <c r="Z15" s="15">
        <v>1.22</v>
      </c>
      <c r="AA15" s="15">
        <v>7.0000000000000007E-2</v>
      </c>
      <c r="AB15" s="15">
        <v>7.0000000000000007E-2</v>
      </c>
      <c r="AC15" s="6">
        <v>0.06</v>
      </c>
      <c r="AD15" s="5">
        <f>SQRT(ABS(T15-8.1)^2 + ABS(Y15-0.081)^2)</f>
        <v>1.7393104955700116</v>
      </c>
      <c r="AE15" s="5">
        <f t="shared" si="24"/>
        <v>1.5491355654041383</v>
      </c>
      <c r="AF15" s="5">
        <f t="shared" si="24"/>
        <v>7.0859014952227781E-2</v>
      </c>
      <c r="AG15" s="5">
        <f t="shared" si="24"/>
        <v>5.1195702944679775E-2</v>
      </c>
      <c r="AH15" s="6">
        <f t="shared" si="24"/>
        <v>0.1021812115802114</v>
      </c>
      <c r="AI15" s="19">
        <f>AVERAGE(AD15, AE15, AF15, AG15, AH15)</f>
        <v>0.7025363980902537</v>
      </c>
      <c r="AJ15" s="15">
        <f>_xlfn.VAR.S(AD15:AH15)</f>
        <v>0.74382951169796518</v>
      </c>
      <c r="AK15" s="4">
        <v>8.08</v>
      </c>
      <c r="AL15" s="15">
        <v>7.76</v>
      </c>
      <c r="AM15" s="5">
        <v>7.63</v>
      </c>
      <c r="AN15" s="15">
        <v>7.56</v>
      </c>
      <c r="AO15" s="6">
        <v>7.3</v>
      </c>
      <c r="AP15" s="4">
        <v>0.08</v>
      </c>
      <c r="AQ15" s="15">
        <v>0.64</v>
      </c>
      <c r="AR15" s="15">
        <v>0.64</v>
      </c>
      <c r="AS15" s="15">
        <v>0.63</v>
      </c>
      <c r="AT15" s="6">
        <v>0.74</v>
      </c>
      <c r="AU15" s="6">
        <f>SQRT(ABS(AK15-8.1)^2 + ABS(AP15-0.081)^2)</f>
        <v>2.0024984394500362E-2</v>
      </c>
      <c r="AV15" s="6">
        <f t="shared" si="2"/>
        <v>0.65427899247950794</v>
      </c>
      <c r="AW15" s="6">
        <f t="shared" si="2"/>
        <v>0.73032937774678064</v>
      </c>
      <c r="AX15" s="6">
        <f t="shared" si="2"/>
        <v>0.77006558162276029</v>
      </c>
      <c r="AY15" s="6">
        <f t="shared" si="2"/>
        <v>1.0364752770809342</v>
      </c>
      <c r="AZ15" s="4">
        <f>AVERAGE(AU15:AY15)</f>
        <v>0.64223484266489661</v>
      </c>
      <c r="BA15" s="6">
        <f>_xlfn.VAR.S(AU15:AY15)</f>
        <v>0.14170425858399427</v>
      </c>
      <c r="BB15" s="4">
        <v>7.23</v>
      </c>
      <c r="BC15" s="5">
        <v>8</v>
      </c>
      <c r="BD15" s="5">
        <v>8.08</v>
      </c>
      <c r="BE15" s="15">
        <v>8.1</v>
      </c>
      <c r="BF15" s="6">
        <v>8</v>
      </c>
      <c r="BG15" s="4">
        <v>1.04</v>
      </c>
      <c r="BH15" s="5">
        <v>0.04</v>
      </c>
      <c r="BI15" s="15">
        <v>0.03</v>
      </c>
      <c r="BJ15" s="15">
        <v>0.06</v>
      </c>
      <c r="BK15" s="6">
        <v>7.0000000000000007E-2</v>
      </c>
      <c r="BL15" s="4">
        <f>SQRT(ABS(BB15-8.1)^2 + ABS(BG15-0.081)^2)</f>
        <v>1.294828560080445</v>
      </c>
      <c r="BM15" s="4">
        <f t="shared" si="25"/>
        <v>0.10807867504739281</v>
      </c>
      <c r="BN15" s="4">
        <f t="shared" si="25"/>
        <v>5.47813836992092E-2</v>
      </c>
      <c r="BO15" s="4">
        <f t="shared" si="25"/>
        <v>2.1000000000000005E-2</v>
      </c>
      <c r="BP15" s="4">
        <f t="shared" si="25"/>
        <v>0.1006031808642248</v>
      </c>
      <c r="BQ15" s="4">
        <f t="shared" si="7"/>
        <v>0.31585835993825434</v>
      </c>
      <c r="BR15" s="6">
        <f t="shared" si="8"/>
        <v>0.30074812057139477</v>
      </c>
      <c r="BW15" s="34">
        <v>10</v>
      </c>
      <c r="BX15" s="27" t="s">
        <v>14</v>
      </c>
      <c r="BY15" s="2">
        <f>AI15+AJ15</f>
        <v>1.4463659097882189</v>
      </c>
      <c r="BZ15" s="2">
        <f>AZ15+BA15</f>
        <v>0.78393910124889088</v>
      </c>
      <c r="CA15" s="3">
        <f t="shared" si="9"/>
        <v>0.61660648050964917</v>
      </c>
    </row>
    <row r="16" spans="1:79" ht="17.5" thickBot="1" x14ac:dyDescent="0.5">
      <c r="A16" s="16">
        <v>10</v>
      </c>
      <c r="B16" s="12">
        <v>15000</v>
      </c>
      <c r="C16" s="4">
        <v>9.0299999999999994</v>
      </c>
      <c r="D16" s="4">
        <v>8.15</v>
      </c>
      <c r="E16" s="4">
        <v>8.0299999999999994</v>
      </c>
      <c r="F16" s="4">
        <v>8.1300000000000008</v>
      </c>
      <c r="G16" s="4">
        <v>8.01</v>
      </c>
      <c r="H16" s="4">
        <v>0.25</v>
      </c>
      <c r="I16" s="4">
        <v>0.06</v>
      </c>
      <c r="J16" s="4">
        <v>0.08</v>
      </c>
      <c r="K16" s="4">
        <v>0.08</v>
      </c>
      <c r="L16" s="4">
        <v>0.06</v>
      </c>
      <c r="M16" s="4">
        <f t="shared" ref="M16:M17" si="28">SQRT((C16-8.1)^2+(H16-0.081)^2)</f>
        <v>0.94523065968048214</v>
      </c>
      <c r="N16" s="4">
        <f t="shared" si="20"/>
        <v>5.4230987451825648E-2</v>
      </c>
      <c r="O16" s="4">
        <f t="shared" si="21"/>
        <v>7.0007142492748836E-2</v>
      </c>
      <c r="P16" s="4">
        <f t="shared" si="22"/>
        <v>3.0016662039608406E-2</v>
      </c>
      <c r="Q16" s="4">
        <f t="shared" si="23"/>
        <v>9.2417530804496051E-2</v>
      </c>
      <c r="R16" s="4">
        <f t="shared" si="26"/>
        <v>0.23838059649383223</v>
      </c>
      <c r="S16" s="4">
        <f t="shared" si="27"/>
        <v>0.15665461401905584</v>
      </c>
      <c r="T16" s="4">
        <v>8.32</v>
      </c>
      <c r="U16" s="15">
        <v>8.07</v>
      </c>
      <c r="V16" s="15">
        <v>8.1300000000000008</v>
      </c>
      <c r="W16" s="15">
        <v>8.0399999999999991</v>
      </c>
      <c r="X16" s="6">
        <v>7.99</v>
      </c>
      <c r="Y16" s="5">
        <v>0.09</v>
      </c>
      <c r="Z16" s="15">
        <v>0.08</v>
      </c>
      <c r="AA16" s="15">
        <v>7.0000000000000007E-2</v>
      </c>
      <c r="AB16" s="15">
        <v>0.08</v>
      </c>
      <c r="AC16" s="6">
        <v>0.06</v>
      </c>
      <c r="AD16" s="5">
        <f>SQRT(ABS(T16-8.1)^2 + ABS(Y16-0.081)^2)</f>
        <v>0.22018401395196763</v>
      </c>
      <c r="AE16" s="5">
        <f t="shared" si="24"/>
        <v>3.001666203960663E-2</v>
      </c>
      <c r="AF16" s="5">
        <f t="shared" si="24"/>
        <v>3.195309061734198E-2</v>
      </c>
      <c r="AG16" s="5">
        <f t="shared" si="24"/>
        <v>6.0008332754710493E-2</v>
      </c>
      <c r="AH16" s="6">
        <f t="shared" si="24"/>
        <v>0.11198660634200804</v>
      </c>
      <c r="AI16" s="19">
        <f>AVERAGE(AD16, AE16, AF16, AG16, AH16)</f>
        <v>9.0829741141126949E-2</v>
      </c>
      <c r="AJ16" s="15">
        <f>_xlfn.VAR.S(AD16:AH16)</f>
        <v>6.3236976552948979E-3</v>
      </c>
      <c r="AK16" s="4">
        <v>8.0299999999999994</v>
      </c>
      <c r="AL16" s="15">
        <v>7.76</v>
      </c>
      <c r="AM16" s="5">
        <v>7.61</v>
      </c>
      <c r="AN16" s="15">
        <v>7.52</v>
      </c>
      <c r="AO16" s="6">
        <v>7.44</v>
      </c>
      <c r="AP16" s="4">
        <v>7.0000000000000007E-2</v>
      </c>
      <c r="AQ16" s="5">
        <v>0.64</v>
      </c>
      <c r="AR16" s="15">
        <v>0.64</v>
      </c>
      <c r="AS16" s="15">
        <v>0.63</v>
      </c>
      <c r="AT16" s="6">
        <v>0.75</v>
      </c>
      <c r="AU16" s="6">
        <f>SQRT(ABS(AK16-8.1)^2 + ABS(AP16-0.081)^2)</f>
        <v>7.0859014952227781E-2</v>
      </c>
      <c r="AV16" s="6">
        <f t="shared" si="2"/>
        <v>0.65427899247950794</v>
      </c>
      <c r="AW16" s="6">
        <f t="shared" si="2"/>
        <v>0.74335792186536864</v>
      </c>
      <c r="AX16" s="6">
        <f t="shared" si="2"/>
        <v>0.7986244424008071</v>
      </c>
      <c r="AY16" s="6">
        <f t="shared" si="2"/>
        <v>0.93976646035065492</v>
      </c>
      <c r="AZ16" s="4">
        <f>AVERAGE(AU16:AY16)</f>
        <v>0.64137736640971332</v>
      </c>
      <c r="BA16" s="6">
        <f>_xlfn.VAR.S(AU16:AY16)</f>
        <v>0.11245509232167517</v>
      </c>
      <c r="BB16" s="4">
        <v>8.0500000000000007</v>
      </c>
      <c r="BC16" s="5">
        <v>8.0399999999999991</v>
      </c>
      <c r="BD16" s="5">
        <v>8.1199999999999992</v>
      </c>
      <c r="BE16" s="15">
        <v>8.0399999999999991</v>
      </c>
      <c r="BF16" s="6">
        <v>8.06</v>
      </c>
      <c r="BG16" s="4">
        <v>7.0000000000000007E-2</v>
      </c>
      <c r="BH16" s="5">
        <v>7.0000000000000007E-2</v>
      </c>
      <c r="BI16" s="15">
        <v>0.04</v>
      </c>
      <c r="BJ16" s="15">
        <v>7.0000000000000007E-2</v>
      </c>
      <c r="BK16" s="6">
        <v>7.0000000000000007E-2</v>
      </c>
      <c r="BL16" s="4">
        <f>SQRT(ABS(BB16-8.1)^2 + ABS(BG16-0.081)^2)</f>
        <v>5.1195702944679775E-2</v>
      </c>
      <c r="BM16" s="4">
        <f t="shared" si="25"/>
        <v>6.1000000000000491E-2</v>
      </c>
      <c r="BN16" s="4">
        <f t="shared" si="25"/>
        <v>4.5617978911827992E-2</v>
      </c>
      <c r="BO16" s="4">
        <f t="shared" si="25"/>
        <v>6.1000000000000491E-2</v>
      </c>
      <c r="BP16" s="4">
        <f t="shared" si="25"/>
        <v>4.1484937025382258E-2</v>
      </c>
      <c r="BQ16" s="4">
        <f t="shared" si="7"/>
        <v>5.20597237763782E-2</v>
      </c>
      <c r="BR16" s="6">
        <f t="shared" si="8"/>
        <v>7.8481450408985319E-5</v>
      </c>
      <c r="BW16" s="34">
        <v>10</v>
      </c>
      <c r="BX16" s="27" t="s">
        <v>15</v>
      </c>
      <c r="BY16" s="2">
        <f>AI16+AJ16</f>
        <v>9.7153438796421854E-2</v>
      </c>
      <c r="BZ16" s="2">
        <f>AZ16+BA16</f>
        <v>0.75383245873138849</v>
      </c>
      <c r="CA16" s="3">
        <f t="shared" si="9"/>
        <v>5.2138205226787186E-2</v>
      </c>
    </row>
    <row r="17" spans="1:79" ht="17.5" thickBot="1" x14ac:dyDescent="0.5">
      <c r="A17" s="16">
        <v>10</v>
      </c>
      <c r="B17" s="12">
        <v>20000</v>
      </c>
      <c r="C17" s="4">
        <v>9.33</v>
      </c>
      <c r="D17" s="4">
        <v>8.07</v>
      </c>
      <c r="E17" s="4">
        <v>8.14</v>
      </c>
      <c r="F17" s="4">
        <v>8.15</v>
      </c>
      <c r="G17" s="4">
        <v>8.18</v>
      </c>
      <c r="H17" s="4">
        <v>0.09</v>
      </c>
      <c r="I17" s="4">
        <v>0.03</v>
      </c>
      <c r="J17" s="4">
        <v>7.0000000000000007E-2</v>
      </c>
      <c r="K17" s="4">
        <v>0.04</v>
      </c>
      <c r="L17" s="4">
        <v>7.0000000000000007E-2</v>
      </c>
      <c r="M17" s="4">
        <f t="shared" si="28"/>
        <v>1.2300329263885585</v>
      </c>
      <c r="N17" s="4">
        <f t="shared" si="20"/>
        <v>5.9169248769947738E-2</v>
      </c>
      <c r="O17" s="4">
        <f t="shared" si="21"/>
        <v>4.1484937025383965E-2</v>
      </c>
      <c r="P17" s="4">
        <f t="shared" si="22"/>
        <v>6.4660652641309393E-2</v>
      </c>
      <c r="Q17" s="4">
        <f t="shared" si="23"/>
        <v>8.0752708932889744E-2</v>
      </c>
      <c r="R17" s="4">
        <f t="shared" si="26"/>
        <v>0.29522009475161787</v>
      </c>
      <c r="S17" s="4">
        <f t="shared" si="27"/>
        <v>0.27328261956855748</v>
      </c>
      <c r="T17" s="4">
        <v>8.14</v>
      </c>
      <c r="U17" s="15">
        <v>8.1199999999999992</v>
      </c>
      <c r="V17" s="15">
        <v>8.1300000000000008</v>
      </c>
      <c r="W17" s="15">
        <v>8.0399999999999991</v>
      </c>
      <c r="X17" s="6">
        <v>7.99</v>
      </c>
      <c r="Y17" s="5">
        <v>0.05</v>
      </c>
      <c r="Z17" s="15">
        <v>0.08</v>
      </c>
      <c r="AA17" s="15">
        <v>7.0000000000000007E-2</v>
      </c>
      <c r="AB17" s="15">
        <v>0.08</v>
      </c>
      <c r="AC17" s="6">
        <v>0.06</v>
      </c>
      <c r="AD17" s="5">
        <f>SQRT(ABS(T17-8.1)^2 + ABS(Y17-0.081)^2)</f>
        <v>5.0606323715520707E-2</v>
      </c>
      <c r="AE17" s="5">
        <f t="shared" si="24"/>
        <v>2.0024984394500362E-2</v>
      </c>
      <c r="AF17" s="5">
        <f t="shared" si="24"/>
        <v>3.195309061734198E-2</v>
      </c>
      <c r="AG17" s="5">
        <f t="shared" si="24"/>
        <v>6.0008332754710493E-2</v>
      </c>
      <c r="AH17" s="6">
        <f t="shared" si="24"/>
        <v>0.11198660634200804</v>
      </c>
      <c r="AI17" s="19">
        <f>AVERAGE(AD17, AE17, AF17, AG17, AH17)</f>
        <v>5.4915867564816312E-2</v>
      </c>
      <c r="AJ17" s="15">
        <f>_xlfn.VAR.S(AD17:AH17)</f>
        <v>1.2615593620044592E-3</v>
      </c>
      <c r="AK17" s="4">
        <v>8.15</v>
      </c>
      <c r="AL17" s="15">
        <v>7.73</v>
      </c>
      <c r="AM17" s="15">
        <v>7.59</v>
      </c>
      <c r="AN17" s="15">
        <v>7.51</v>
      </c>
      <c r="AO17" s="6">
        <v>7.74</v>
      </c>
      <c r="AP17" s="4">
        <v>0.05</v>
      </c>
      <c r="AQ17" s="15">
        <v>0.64</v>
      </c>
      <c r="AR17" s="15">
        <v>0.64</v>
      </c>
      <c r="AS17" s="15">
        <v>0.63</v>
      </c>
      <c r="AT17" s="6">
        <v>0.64</v>
      </c>
      <c r="AU17" s="6">
        <f>SQRT(ABS(AK17-8.1)^2 + ABS(AP17-0.081)^2)</f>
        <v>5.8830264320331511E-2</v>
      </c>
      <c r="AV17" s="6">
        <f t="shared" si="2"/>
        <v>0.67035885911950133</v>
      </c>
      <c r="AW17" s="6">
        <f t="shared" si="2"/>
        <v>0.75669082193455983</v>
      </c>
      <c r="AX17" s="6">
        <f t="shared" si="2"/>
        <v>0.80591624875045165</v>
      </c>
      <c r="AY17" s="6">
        <f t="shared" si="2"/>
        <v>0.66489172050793333</v>
      </c>
      <c r="AZ17" s="4">
        <f>AVERAGE(AU17:AY17)</f>
        <v>0.59133758292655547</v>
      </c>
      <c r="BA17" s="6">
        <f>_xlfn.VAR.S(AU17:AY17)</f>
        <v>9.2151078773223538E-2</v>
      </c>
      <c r="BB17" s="4">
        <v>8.17</v>
      </c>
      <c r="BC17" s="15">
        <v>8.07</v>
      </c>
      <c r="BD17" s="15">
        <v>8.0500000000000007</v>
      </c>
      <c r="BE17" s="15">
        <v>8.0399999999999991</v>
      </c>
      <c r="BF17" s="6">
        <v>8.06</v>
      </c>
      <c r="BG17" s="4">
        <v>0.05</v>
      </c>
      <c r="BH17" s="15">
        <v>0.03</v>
      </c>
      <c r="BI17" s="15">
        <v>0.06</v>
      </c>
      <c r="BJ17" s="15">
        <v>7.0000000000000007E-2</v>
      </c>
      <c r="BK17" s="6">
        <v>7.0000000000000007E-2</v>
      </c>
      <c r="BL17" s="4">
        <f>SQRT(ABS(BB17-8.1)^2 + ABS(BG17-0.081)^2)</f>
        <v>7.6557168181693086E-2</v>
      </c>
      <c r="BM17" s="4">
        <f t="shared" si="25"/>
        <v>5.9169248769947738E-2</v>
      </c>
      <c r="BN17" s="4">
        <f t="shared" si="25"/>
        <v>5.423098745182401E-2</v>
      </c>
      <c r="BO17" s="4">
        <f t="shared" si="25"/>
        <v>6.1000000000000491E-2</v>
      </c>
      <c r="BP17" s="4">
        <f t="shared" si="25"/>
        <v>4.1484937025382258E-2</v>
      </c>
      <c r="BQ17" s="4">
        <f t="shared" si="7"/>
        <v>5.8488468285769514E-2</v>
      </c>
      <c r="BR17" s="6">
        <f t="shared" si="8"/>
        <v>1.6012384698063827E-4</v>
      </c>
      <c r="BW17" s="34">
        <v>10</v>
      </c>
      <c r="BX17" s="27" t="s">
        <v>16</v>
      </c>
      <c r="BY17" s="2">
        <f>AI17+AJ17</f>
        <v>5.6177426926820768E-2</v>
      </c>
      <c r="BZ17" s="2">
        <f>AZ17+BA17</f>
        <v>0.68348866169977907</v>
      </c>
      <c r="CA17" s="3">
        <f t="shared" si="9"/>
        <v>5.8648592132750151E-2</v>
      </c>
    </row>
    <row r="18" spans="1:79" ht="17.5" thickBot="1" x14ac:dyDescent="0.5">
      <c r="A18" s="16"/>
      <c r="B18" s="1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5"/>
      <c r="V18" s="5"/>
      <c r="W18" s="5"/>
      <c r="X18" s="6"/>
      <c r="Y18" s="5"/>
      <c r="Z18" s="5"/>
      <c r="AA18" s="5"/>
      <c r="AB18" s="5"/>
      <c r="AC18" s="6"/>
      <c r="AD18" s="5"/>
      <c r="AE18" s="5"/>
      <c r="AF18" s="5"/>
      <c r="AG18" s="5"/>
      <c r="AH18" s="6"/>
      <c r="AI18" s="19"/>
      <c r="AJ18" s="15"/>
      <c r="AK18" s="4"/>
      <c r="AL18" s="5"/>
      <c r="AM18" s="5"/>
      <c r="AN18" s="5"/>
      <c r="AO18" s="6"/>
      <c r="AP18" s="4"/>
      <c r="AQ18" s="5"/>
      <c r="AR18" s="5"/>
      <c r="AS18" s="5"/>
      <c r="AT18" s="6"/>
      <c r="AU18" s="6"/>
      <c r="AV18" s="6"/>
      <c r="AW18" s="6"/>
      <c r="AX18" s="6"/>
      <c r="AY18" s="6"/>
      <c r="AZ18" s="4"/>
      <c r="BA18" s="6"/>
      <c r="BB18" s="4"/>
      <c r="BC18" s="5"/>
      <c r="BD18" s="5"/>
      <c r="BE18" s="5"/>
      <c r="BF18" s="6"/>
      <c r="BG18" s="4"/>
      <c r="BH18" s="5"/>
      <c r="BI18" s="5"/>
      <c r="BJ18" s="5"/>
      <c r="BK18" s="6"/>
      <c r="BL18" s="4"/>
      <c r="BM18" s="4"/>
      <c r="BN18" s="4"/>
      <c r="BO18" s="4"/>
      <c r="BP18" s="4"/>
      <c r="BQ18" s="4"/>
      <c r="BR18" s="6"/>
      <c r="BW18" s="34"/>
      <c r="BX18" s="27"/>
      <c r="BY18" s="2"/>
      <c r="BZ18" s="2"/>
      <c r="CA18" s="3"/>
    </row>
    <row r="19" spans="1:79" ht="17.5" thickBot="1" x14ac:dyDescent="0.5">
      <c r="A19" s="16">
        <v>50</v>
      </c>
      <c r="B19" s="12">
        <v>5000</v>
      </c>
      <c r="C19" s="4">
        <v>5.8</v>
      </c>
      <c r="D19" s="4">
        <v>6.11</v>
      </c>
      <c r="E19" s="4">
        <v>6.11</v>
      </c>
      <c r="F19" s="4">
        <v>6.02</v>
      </c>
      <c r="G19" s="4">
        <v>5.98</v>
      </c>
      <c r="H19" s="4">
        <v>1.88</v>
      </c>
      <c r="I19" s="4">
        <v>1.73</v>
      </c>
      <c r="J19" s="4">
        <v>1.8</v>
      </c>
      <c r="K19" s="4">
        <v>1.38</v>
      </c>
      <c r="L19" s="4">
        <v>1.61</v>
      </c>
      <c r="M19" s="4">
        <f>SQRT((C19-8.1)^2+(H19-0.081)^2)</f>
        <v>2.9200001712328718</v>
      </c>
      <c r="N19" s="4">
        <f t="shared" ref="N19:N22" si="29">SQRT((D19-8.1)^2+(I19-0.081)^2)</f>
        <v>2.5844343675164199</v>
      </c>
      <c r="O19" s="4">
        <f t="shared" ref="O19:O22" si="30">SQRT((E19-8.1)^2+(J19-0.081)^2)</f>
        <v>2.6296503569866467</v>
      </c>
      <c r="P19" s="4">
        <f t="shared" ref="P19:P22" si="31">SQRT((F19-8.1)^2+(K19-0.081)^2)</f>
        <v>2.4523052420120952</v>
      </c>
      <c r="Q19" s="4">
        <f t="shared" ref="Q19:Q22" si="32">SQRT((G19-8.1)^2+(L19-0.081)^2)</f>
        <v>2.6138555813204367</v>
      </c>
      <c r="R19" s="4">
        <f>AVERAGE(M19:Q19)</f>
        <v>2.6400491438136937</v>
      </c>
      <c r="S19" s="4">
        <f>_xlfn.VAR.S(M19:Q19)</f>
        <v>2.9376897810725E-2</v>
      </c>
      <c r="T19" s="4">
        <v>6.2</v>
      </c>
      <c r="U19" s="19">
        <v>5.74</v>
      </c>
      <c r="V19" s="19">
        <v>7.99</v>
      </c>
      <c r="W19" s="19">
        <v>8.0399999999999991</v>
      </c>
      <c r="X19" s="6">
        <v>7.96</v>
      </c>
      <c r="Y19" s="5">
        <v>1.79</v>
      </c>
      <c r="Z19" s="15">
        <v>1.87</v>
      </c>
      <c r="AA19" s="15">
        <v>0.05</v>
      </c>
      <c r="AB19" s="15">
        <v>0.05</v>
      </c>
      <c r="AC19" s="6">
        <v>0.06</v>
      </c>
      <c r="AD19" s="5">
        <f>SQRT(ABS(T19-8.1)^2 + ABS(Y19-0.081)^2)</f>
        <v>2.5555197123090241</v>
      </c>
      <c r="AE19" s="5">
        <f t="shared" ref="AE19:AH22" si="33">SQRT(ABS(U19-8.1)^2 + ABS(Z19-0.081)^2)</f>
        <v>2.9614390083201103</v>
      </c>
      <c r="AF19" s="5">
        <f t="shared" si="33"/>
        <v>0.11428473213863641</v>
      </c>
      <c r="AG19" s="5">
        <f t="shared" si="33"/>
        <v>6.7535176019612619E-2</v>
      </c>
      <c r="AH19" s="6">
        <f t="shared" si="33"/>
        <v>0.14156623891309647</v>
      </c>
      <c r="AI19" s="19">
        <f>AVERAGE(AD19, AE19, AF19, AG19, AH19)</f>
        <v>1.168068973540096</v>
      </c>
      <c r="AJ19" s="15">
        <f>_xlfn.VAR.S(AD19:AH19)</f>
        <v>2.1291348413162319</v>
      </c>
      <c r="AK19" s="4">
        <v>6.11</v>
      </c>
      <c r="AL19" s="15">
        <v>5.21</v>
      </c>
      <c r="AM19" s="15">
        <v>7.9</v>
      </c>
      <c r="AN19" s="15">
        <v>7.9</v>
      </c>
      <c r="AO19" s="6">
        <v>7.92</v>
      </c>
      <c r="AP19" s="4">
        <v>1.94</v>
      </c>
      <c r="AQ19" s="15">
        <v>1.92</v>
      </c>
      <c r="AR19" s="15">
        <v>0.57999999999999996</v>
      </c>
      <c r="AS19" s="15">
        <v>0.56999999999999995</v>
      </c>
      <c r="AT19" s="6">
        <v>0.55000000000000004</v>
      </c>
      <c r="AU19" s="6">
        <f>SQRT(ABS(AK19-8.1)^2 + ABS(AP19-0.081)^2)</f>
        <v>2.7232298837960771</v>
      </c>
      <c r="AV19" s="6">
        <f t="shared" si="2"/>
        <v>3.4254957305476239</v>
      </c>
      <c r="AW19" s="6">
        <f t="shared" si="2"/>
        <v>0.53758813230948432</v>
      </c>
      <c r="AX19" s="6">
        <f t="shared" si="2"/>
        <v>0.52831903240371691</v>
      </c>
      <c r="AY19" s="6">
        <f t="shared" si="2"/>
        <v>0.50235545184659836</v>
      </c>
      <c r="AZ19" s="4">
        <f>AVERAGE(AU19:AY19)</f>
        <v>1.5433976461807002</v>
      </c>
      <c r="BA19" s="6">
        <f>_xlfn.VAR.S(AU19:AY19)</f>
        <v>2.0150258822048421</v>
      </c>
      <c r="BB19" s="4">
        <v>6.23</v>
      </c>
      <c r="BC19" s="15">
        <v>6.23</v>
      </c>
      <c r="BD19" s="15">
        <v>8.1300000000000008</v>
      </c>
      <c r="BE19" s="15">
        <v>8.08</v>
      </c>
      <c r="BF19" s="6">
        <v>8.1199999999999992</v>
      </c>
      <c r="BG19" s="4">
        <v>1.85</v>
      </c>
      <c r="BH19" s="15">
        <v>2.11</v>
      </c>
      <c r="BI19" s="15">
        <v>0.06</v>
      </c>
      <c r="BJ19" s="15">
        <v>0.05</v>
      </c>
      <c r="BK19" s="6">
        <v>0.05</v>
      </c>
      <c r="BL19" s="4">
        <f>SQRT(ABS(BB19-8.1)^2 + ABS(BG19-0.081)^2)</f>
        <v>2.5741524818860282</v>
      </c>
      <c r="BM19" s="4">
        <f t="shared" ref="BM19:BP22" si="34">SQRT(ABS(BC19-8.1)^2 + ABS(BH19-0.081)^2)</f>
        <v>2.759300817236134</v>
      </c>
      <c r="BN19" s="4">
        <f t="shared" si="34"/>
        <v>3.661966684720204E-2</v>
      </c>
      <c r="BO19" s="4">
        <f t="shared" si="34"/>
        <v>3.68917334913932E-2</v>
      </c>
      <c r="BP19" s="4">
        <f t="shared" si="34"/>
        <v>3.68917334913932E-2</v>
      </c>
      <c r="BQ19" s="4">
        <f t="shared" si="7"/>
        <v>1.0887712865904304</v>
      </c>
      <c r="BR19" s="6">
        <f t="shared" si="8"/>
        <v>2.0792376068702723</v>
      </c>
      <c r="BW19" s="34">
        <v>50</v>
      </c>
      <c r="BX19" s="27" t="s">
        <v>13</v>
      </c>
      <c r="BY19" s="2">
        <f>AI19+AJ19</f>
        <v>3.2972038148563279</v>
      </c>
      <c r="BZ19" s="2">
        <f>AZ19+BA19</f>
        <v>3.5584235283855423</v>
      </c>
      <c r="CA19" s="3">
        <f t="shared" si="9"/>
        <v>3.1680088934607027</v>
      </c>
    </row>
    <row r="20" spans="1:79" ht="17.5" thickBot="1" x14ac:dyDescent="0.5">
      <c r="A20" s="16">
        <v>50</v>
      </c>
      <c r="B20" s="12">
        <v>10000</v>
      </c>
      <c r="C20" s="4">
        <v>7.65</v>
      </c>
      <c r="D20" s="4">
        <v>7.98</v>
      </c>
      <c r="E20" s="4">
        <v>7.17</v>
      </c>
      <c r="F20" s="4">
        <v>8.18</v>
      </c>
      <c r="G20" s="4">
        <v>8.07</v>
      </c>
      <c r="H20" s="4">
        <v>1.85</v>
      </c>
      <c r="I20" s="4">
        <v>0.19</v>
      </c>
      <c r="J20" s="4">
        <v>1.21</v>
      </c>
      <c r="K20" s="4">
        <v>0.08</v>
      </c>
      <c r="L20" s="4">
        <v>0.08</v>
      </c>
      <c r="M20" s="4">
        <f>SQRT((C20-8.1)^2+(H20-0.081)^2)</f>
        <v>1.8253385987262745</v>
      </c>
      <c r="N20" s="4">
        <f t="shared" si="29"/>
        <v>0.16211415730897721</v>
      </c>
      <c r="O20" s="4">
        <f t="shared" si="30"/>
        <v>1.4627169924493253</v>
      </c>
      <c r="P20" s="4">
        <f t="shared" si="31"/>
        <v>8.0006249755878514E-2</v>
      </c>
      <c r="Q20" s="4">
        <f t="shared" si="32"/>
        <v>3.001666203960663E-2</v>
      </c>
      <c r="R20" s="4">
        <f t="shared" ref="R20:R22" si="35">AVERAGE(M20:Q20)</f>
        <v>0.71203853205601253</v>
      </c>
      <c r="S20" s="4">
        <f t="shared" ref="S20:S22" si="36">_xlfn.VAR.S(M20:Q20)</f>
        <v>0.7424976610843983</v>
      </c>
      <c r="T20" s="4">
        <v>5.58</v>
      </c>
      <c r="U20" s="15">
        <v>8.02</v>
      </c>
      <c r="V20" s="15">
        <v>7.99</v>
      </c>
      <c r="W20" s="15">
        <v>8.0399999999999991</v>
      </c>
      <c r="X20" s="6">
        <v>7.96</v>
      </c>
      <c r="Y20" s="5">
        <v>2.0299999999999998</v>
      </c>
      <c r="Z20" s="15">
        <v>0.25</v>
      </c>
      <c r="AA20" s="15">
        <v>0.05</v>
      </c>
      <c r="AB20" s="15">
        <v>0.05</v>
      </c>
      <c r="AC20" s="6">
        <v>0.06</v>
      </c>
      <c r="AD20" s="5">
        <f>SQRT(ABS(T20-8.1)^2 + ABS(Y20-0.081)^2)</f>
        <v>3.1857496762928497</v>
      </c>
      <c r="AE20" s="5">
        <f t="shared" si="33"/>
        <v>0.18697860840213781</v>
      </c>
      <c r="AF20" s="5">
        <f t="shared" si="33"/>
        <v>0.11428473213863641</v>
      </c>
      <c r="AG20" s="5">
        <f t="shared" si="33"/>
        <v>6.7535176019612619E-2</v>
      </c>
      <c r="AH20" s="6">
        <f t="shared" si="33"/>
        <v>0.14156623891309647</v>
      </c>
      <c r="AI20" s="19">
        <f>AVERAGE(AD20, AE20, AF20, AG20, AH20)</f>
        <v>0.73922288635326661</v>
      </c>
      <c r="AJ20" s="15">
        <f>_xlfn.VAR.S(AD20:AH20)</f>
        <v>1.872343155364431</v>
      </c>
      <c r="AK20" s="4">
        <v>7.78</v>
      </c>
      <c r="AL20" s="15">
        <v>7.45</v>
      </c>
      <c r="AM20" s="15">
        <v>7.9</v>
      </c>
      <c r="AN20" s="15">
        <v>7.9</v>
      </c>
      <c r="AO20" s="6">
        <v>7.93</v>
      </c>
      <c r="AP20" s="4">
        <v>0.92</v>
      </c>
      <c r="AQ20" s="15">
        <v>0.9</v>
      </c>
      <c r="AR20" s="15">
        <v>0.57999999999999996</v>
      </c>
      <c r="AS20" s="15">
        <v>0.56000000000000005</v>
      </c>
      <c r="AT20" s="6">
        <v>0.54</v>
      </c>
      <c r="AU20" s="6">
        <f>SQRT(ABS(AK20-8.1)^2 + ABS(AP20-0.081)^2)</f>
        <v>0.89795378500232392</v>
      </c>
      <c r="AV20" s="6">
        <f t="shared" ref="AV20:AV42" si="37">SQRT(ABS(AL20-8.1)^2 + ABS(AQ20-0.081)^2)</f>
        <v>1.0455912203150901</v>
      </c>
      <c r="AW20" s="6">
        <f t="shared" ref="AW20:AW42" si="38">SQRT(ABS(AM20-8.1)^2 + ABS(AR20-0.081)^2)</f>
        <v>0.53758813230948432</v>
      </c>
      <c r="AX20" s="6">
        <f t="shared" ref="AX20:AX42" si="39">SQRT(ABS(AN20-8.1)^2 + ABS(AS20-0.081)^2)</f>
        <v>0.51907706556926569</v>
      </c>
      <c r="AY20" s="6">
        <f t="shared" ref="AY20:AY42" si="40">SQRT(ABS(AO20-8.1)^2 + ABS(AT20-0.081)^2)</f>
        <v>0.48947012166219095</v>
      </c>
      <c r="AZ20" s="4">
        <f>AVERAGE(AU20:AY20)</f>
        <v>0.69793606497167093</v>
      </c>
      <c r="BA20" s="6">
        <f>_xlfn.VAR.S(AU20:AY20)</f>
        <v>6.5507811514823877E-2</v>
      </c>
      <c r="BB20" s="4">
        <v>7.96</v>
      </c>
      <c r="BC20" s="15">
        <v>7.59</v>
      </c>
      <c r="BD20" s="15">
        <v>8.11</v>
      </c>
      <c r="BE20" s="15">
        <v>8.08</v>
      </c>
      <c r="BF20" s="6">
        <v>8.1300000000000008</v>
      </c>
      <c r="BG20" s="4">
        <v>0.34</v>
      </c>
      <c r="BH20" s="15">
        <v>0.88</v>
      </c>
      <c r="BI20" s="15">
        <v>0.06</v>
      </c>
      <c r="BJ20" s="15">
        <v>0.05</v>
      </c>
      <c r="BK20" s="6">
        <v>0.04</v>
      </c>
      <c r="BL20" s="4">
        <f>SQRT(ABS(BB20-8.1)^2 + ABS(BG20-0.081)^2)</f>
        <v>0.29441637182738312</v>
      </c>
      <c r="BM20" s="4">
        <f t="shared" si="34"/>
        <v>0.94789292644264411</v>
      </c>
      <c r="BN20" s="4">
        <f t="shared" si="34"/>
        <v>2.3259406699225927E-2</v>
      </c>
      <c r="BO20" s="4">
        <f t="shared" si="34"/>
        <v>3.68917334913932E-2</v>
      </c>
      <c r="BP20" s="4">
        <f t="shared" si="34"/>
        <v>5.0803543183522822E-2</v>
      </c>
      <c r="BQ20" s="4">
        <f t="shared" si="7"/>
        <v>0.27065279632883382</v>
      </c>
      <c r="BR20" s="6">
        <f t="shared" si="8"/>
        <v>0.15585007979922844</v>
      </c>
      <c r="BW20" s="34">
        <v>50</v>
      </c>
      <c r="BX20" s="27" t="s">
        <v>14</v>
      </c>
      <c r="BY20" s="2">
        <f>AI20+AJ20</f>
        <v>2.6115660417176976</v>
      </c>
      <c r="BZ20" s="2">
        <f>AZ20+BA20</f>
        <v>0.76344387648649481</v>
      </c>
      <c r="CA20" s="3">
        <f t="shared" si="9"/>
        <v>0.42650287612806226</v>
      </c>
    </row>
    <row r="21" spans="1:79" ht="17.5" thickBot="1" x14ac:dyDescent="0.5">
      <c r="A21" s="16">
        <v>50</v>
      </c>
      <c r="B21" s="12">
        <v>15000</v>
      </c>
      <c r="C21" s="4">
        <v>9.0299999999999994</v>
      </c>
      <c r="D21" s="4">
        <v>8.15</v>
      </c>
      <c r="E21" s="4">
        <v>8.0299999999999994</v>
      </c>
      <c r="F21" s="4">
        <v>8.1300000000000008</v>
      </c>
      <c r="G21" s="4">
        <v>8.01</v>
      </c>
      <c r="H21" s="4">
        <v>0.25</v>
      </c>
      <c r="I21" s="4">
        <v>0.06</v>
      </c>
      <c r="J21" s="4">
        <v>0.08</v>
      </c>
      <c r="K21" s="4">
        <v>0.08</v>
      </c>
      <c r="L21" s="4">
        <v>0.06</v>
      </c>
      <c r="M21" s="4">
        <f t="shared" ref="M21:M22" si="41">SQRT((C21-8.1)^2+(H21-0.081)^2)</f>
        <v>0.94523065968048214</v>
      </c>
      <c r="N21" s="4">
        <f t="shared" si="29"/>
        <v>5.4230987451825648E-2</v>
      </c>
      <c r="O21" s="4">
        <f t="shared" si="30"/>
        <v>7.0007142492748836E-2</v>
      </c>
      <c r="P21" s="4">
        <f t="shared" si="31"/>
        <v>3.0016662039608406E-2</v>
      </c>
      <c r="Q21" s="4">
        <f t="shared" si="32"/>
        <v>9.2417530804496051E-2</v>
      </c>
      <c r="R21" s="4">
        <f t="shared" si="35"/>
        <v>0.23838059649383223</v>
      </c>
      <c r="S21" s="4">
        <f t="shared" si="36"/>
        <v>0.15665461401905584</v>
      </c>
      <c r="T21" s="4">
        <v>5.16</v>
      </c>
      <c r="U21" s="15">
        <v>8.14</v>
      </c>
      <c r="V21" s="15">
        <v>8.01</v>
      </c>
      <c r="W21" s="15">
        <v>8.07</v>
      </c>
      <c r="X21" s="6">
        <v>7.93</v>
      </c>
      <c r="Y21" s="5">
        <v>1.54</v>
      </c>
      <c r="Z21" s="15">
        <v>0.06</v>
      </c>
      <c r="AA21" s="15">
        <v>0.05</v>
      </c>
      <c r="AB21" s="15">
        <v>0.04</v>
      </c>
      <c r="AC21" s="6">
        <v>0.05</v>
      </c>
      <c r="AD21" s="5">
        <f>SQRT(ABS(T21-8.1)^2 + ABS(Y21-0.081)^2)</f>
        <v>3.2821153239945726</v>
      </c>
      <c r="AE21" s="5">
        <f t="shared" si="33"/>
        <v>4.5177427992306889E-2</v>
      </c>
      <c r="AF21" s="5">
        <f t="shared" si="33"/>
        <v>9.5189285111297983E-2</v>
      </c>
      <c r="AG21" s="5">
        <f t="shared" si="33"/>
        <v>5.0803543183521774E-2</v>
      </c>
      <c r="AH21" s="6">
        <f t="shared" si="33"/>
        <v>0.17280335644888375</v>
      </c>
      <c r="AI21" s="19">
        <f>AVERAGE(AD21, AE21, AF21, AG21, AH21)</f>
        <v>0.72921778734611664</v>
      </c>
      <c r="AJ21" s="15">
        <f>_xlfn.VAR.S(AD21:AH21)</f>
        <v>2.0392580232725415</v>
      </c>
      <c r="AK21" s="4">
        <v>7.65</v>
      </c>
      <c r="AL21" s="15">
        <v>7.11</v>
      </c>
      <c r="AM21" s="15">
        <v>7.9</v>
      </c>
      <c r="AN21" s="15">
        <v>7.9</v>
      </c>
      <c r="AO21" s="6">
        <v>7.93</v>
      </c>
      <c r="AP21" s="4">
        <v>0.54</v>
      </c>
      <c r="AQ21" s="15">
        <v>1.0900000000000001</v>
      </c>
      <c r="AR21" s="15">
        <v>0.57999999999999996</v>
      </c>
      <c r="AS21" s="15">
        <v>0.56000000000000005</v>
      </c>
      <c r="AT21" s="6">
        <v>0.54</v>
      </c>
      <c r="AU21" s="6">
        <f>SQRT(ABS(AK21-8.1)^2 + ABS(AP21-0.081)^2)</f>
        <v>0.64279156808408688</v>
      </c>
      <c r="AV21" s="6">
        <f t="shared" si="37"/>
        <v>1.4135703024611117</v>
      </c>
      <c r="AW21" s="6">
        <f t="shared" si="38"/>
        <v>0.53758813230948432</v>
      </c>
      <c r="AX21" s="6">
        <f t="shared" si="39"/>
        <v>0.51907706556926569</v>
      </c>
      <c r="AY21" s="6">
        <f t="shared" si="40"/>
        <v>0.48947012166219095</v>
      </c>
      <c r="AZ21" s="4">
        <f>AVERAGE(AU21:AY21)</f>
        <v>0.72049943801722782</v>
      </c>
      <c r="BA21" s="6">
        <f>_xlfn.VAR.S(AU21:AY21)</f>
        <v>0.15344694977107276</v>
      </c>
      <c r="BB21" s="4">
        <v>8.11</v>
      </c>
      <c r="BC21" s="15">
        <v>8.23</v>
      </c>
      <c r="BD21" s="15">
        <v>8.08</v>
      </c>
      <c r="BE21" s="15">
        <v>8.1</v>
      </c>
      <c r="BF21" s="6">
        <v>8.11</v>
      </c>
      <c r="BG21" s="4">
        <v>0.05</v>
      </c>
      <c r="BH21" s="15">
        <v>0.1</v>
      </c>
      <c r="BI21" s="15">
        <v>0.06</v>
      </c>
      <c r="BJ21" s="15">
        <v>0.05</v>
      </c>
      <c r="BK21" s="6">
        <v>0.04</v>
      </c>
      <c r="BL21" s="4">
        <f>SQRT(ABS(BB21-8.1)^2 + ABS(BG21-0.081)^2)</f>
        <v>3.2572994949804597E-2</v>
      </c>
      <c r="BM21" s="4">
        <f t="shared" si="34"/>
        <v>0.13138112497615556</v>
      </c>
      <c r="BN21" s="4">
        <f t="shared" si="34"/>
        <v>2.899999999999971E-2</v>
      </c>
      <c r="BO21" s="4">
        <f t="shared" si="34"/>
        <v>3.1E-2</v>
      </c>
      <c r="BP21" s="4">
        <f t="shared" si="34"/>
        <v>4.2201895692018335E-2</v>
      </c>
      <c r="BQ21" s="4">
        <f t="shared" si="7"/>
        <v>5.3231203123595638E-2</v>
      </c>
      <c r="BR21" s="6">
        <f t="shared" si="8"/>
        <v>1.9342987675181724E-3</v>
      </c>
      <c r="BW21" s="34">
        <v>50</v>
      </c>
      <c r="BX21" s="27" t="s">
        <v>15</v>
      </c>
      <c r="BY21" s="2">
        <f>AI21+AJ21</f>
        <v>2.768475810618658</v>
      </c>
      <c r="BZ21" s="2">
        <f>AZ21+BA21</f>
        <v>0.87394638778830058</v>
      </c>
      <c r="CA21" s="3">
        <f t="shared" si="9"/>
        <v>5.5165501891113813E-2</v>
      </c>
    </row>
    <row r="22" spans="1:79" ht="17.5" thickBot="1" x14ac:dyDescent="0.5">
      <c r="A22" s="16">
        <v>50</v>
      </c>
      <c r="B22" s="12">
        <v>20000</v>
      </c>
      <c r="C22" s="4">
        <v>9.33</v>
      </c>
      <c r="D22" s="4">
        <v>8.07</v>
      </c>
      <c r="E22" s="4">
        <v>8.14</v>
      </c>
      <c r="F22" s="4">
        <v>8.15</v>
      </c>
      <c r="G22" s="4">
        <v>8.18</v>
      </c>
      <c r="H22" s="4">
        <v>0.09</v>
      </c>
      <c r="I22" s="4">
        <v>0.03</v>
      </c>
      <c r="J22" s="4">
        <v>7.0000000000000007E-2</v>
      </c>
      <c r="K22" s="4">
        <v>0.04</v>
      </c>
      <c r="L22" s="4">
        <v>7.0000000000000007E-2</v>
      </c>
      <c r="M22" s="4">
        <f t="shared" si="41"/>
        <v>1.2300329263885585</v>
      </c>
      <c r="N22" s="4">
        <f t="shared" si="29"/>
        <v>5.9169248769947738E-2</v>
      </c>
      <c r="O22" s="4">
        <f t="shared" si="30"/>
        <v>4.1484937025383965E-2</v>
      </c>
      <c r="P22" s="4">
        <f t="shared" si="31"/>
        <v>6.4660652641309393E-2</v>
      </c>
      <c r="Q22" s="4">
        <f t="shared" si="32"/>
        <v>8.0752708932889744E-2</v>
      </c>
      <c r="R22" s="4">
        <f t="shared" si="35"/>
        <v>0.29522009475161787</v>
      </c>
      <c r="S22" s="4">
        <f t="shared" si="36"/>
        <v>0.27328261956855748</v>
      </c>
      <c r="T22" s="4">
        <v>7.08</v>
      </c>
      <c r="U22" s="15">
        <v>7.98</v>
      </c>
      <c r="V22" s="15">
        <v>8.02</v>
      </c>
      <c r="W22" s="15">
        <v>8.07</v>
      </c>
      <c r="X22" s="6">
        <v>7.95</v>
      </c>
      <c r="Y22" s="5">
        <v>1.0900000000000001</v>
      </c>
      <c r="Z22" s="15">
        <v>0.05</v>
      </c>
      <c r="AA22" s="15">
        <v>0.05</v>
      </c>
      <c r="AB22" s="15">
        <v>0.04</v>
      </c>
      <c r="AC22" s="6">
        <v>0.05</v>
      </c>
      <c r="AD22" s="5">
        <f>SQRT(ABS(T22-8.1)^2 + ABS(Y22-0.081)^2)</f>
        <v>1.4347407431309671</v>
      </c>
      <c r="AE22" s="5">
        <f t="shared" si="33"/>
        <v>0.12393950137062765</v>
      </c>
      <c r="AF22" s="5">
        <f t="shared" si="33"/>
        <v>8.579627031520666E-2</v>
      </c>
      <c r="AG22" s="5">
        <f t="shared" si="33"/>
        <v>5.0803543183521774E-2</v>
      </c>
      <c r="AH22" s="6">
        <f t="shared" si="33"/>
        <v>0.15316984037335757</v>
      </c>
      <c r="AI22" s="19">
        <f>AVERAGE(AD22, AE22, AF22, AG22, AH22)</f>
        <v>0.36968997967473616</v>
      </c>
      <c r="AJ22" s="15">
        <f>_xlfn.VAR.S(AD22:AH22)</f>
        <v>0.35597289866011628</v>
      </c>
      <c r="AK22" s="4">
        <v>7.84</v>
      </c>
      <c r="AL22" s="15">
        <v>7.92</v>
      </c>
      <c r="AM22" s="15">
        <v>7.9</v>
      </c>
      <c r="AN22" s="15">
        <v>7.91</v>
      </c>
      <c r="AO22" s="6">
        <v>7.93</v>
      </c>
      <c r="AP22" s="4">
        <v>0.4</v>
      </c>
      <c r="AQ22" s="15">
        <v>0.59</v>
      </c>
      <c r="AR22" s="15">
        <v>0.56999999999999995</v>
      </c>
      <c r="AS22" s="15">
        <v>0.55000000000000004</v>
      </c>
      <c r="AT22" s="6">
        <v>0.53</v>
      </c>
      <c r="AU22" s="6">
        <f>SQRT(ABS(AK22-8.1)^2 + ABS(AP22-0.081)^2)</f>
        <v>0.41153493168867195</v>
      </c>
      <c r="AV22" s="6">
        <f t="shared" si="37"/>
        <v>0.53988980357106198</v>
      </c>
      <c r="AW22" s="6">
        <f t="shared" si="38"/>
        <v>0.52831903240371691</v>
      </c>
      <c r="AX22" s="6">
        <f t="shared" si="39"/>
        <v>0.50602470295431212</v>
      </c>
      <c r="AY22" s="6">
        <f t="shared" si="40"/>
        <v>0.48010519680586666</v>
      </c>
      <c r="AZ22" s="4">
        <f>AVERAGE(AU22:AY22)</f>
        <v>0.4931747334847259</v>
      </c>
      <c r="BA22" s="6">
        <f>_xlfn.VAR.S(AU22:AY22)</f>
        <v>2.6046028153367509E-3</v>
      </c>
      <c r="BB22" s="4">
        <v>8.07</v>
      </c>
      <c r="BC22" s="15">
        <v>8.1300000000000008</v>
      </c>
      <c r="BD22" s="15">
        <v>8.08</v>
      </c>
      <c r="BE22" s="15">
        <v>8.1</v>
      </c>
      <c r="BF22" s="6">
        <v>8.11</v>
      </c>
      <c r="BG22" s="4">
        <v>0.11</v>
      </c>
      <c r="BH22" s="15">
        <v>0.06</v>
      </c>
      <c r="BI22" s="15">
        <v>0.06</v>
      </c>
      <c r="BJ22" s="15">
        <v>0.05</v>
      </c>
      <c r="BK22" s="6">
        <v>0.04</v>
      </c>
      <c r="BL22" s="4">
        <f>SQRT(ABS(BB22-8.1)^2 + ABS(BG22-0.081)^2)</f>
        <v>4.1725292090049666E-2</v>
      </c>
      <c r="BM22" s="4">
        <f t="shared" si="34"/>
        <v>3.661966684720204E-2</v>
      </c>
      <c r="BN22" s="4">
        <f t="shared" si="34"/>
        <v>2.899999999999971E-2</v>
      </c>
      <c r="BO22" s="4">
        <f t="shared" si="34"/>
        <v>3.1E-2</v>
      </c>
      <c r="BP22" s="4">
        <f t="shared" si="34"/>
        <v>4.2201895692018335E-2</v>
      </c>
      <c r="BQ22" s="4">
        <f t="shared" si="7"/>
        <v>3.6109370925853944E-2</v>
      </c>
      <c r="BR22" s="6">
        <f t="shared" si="8"/>
        <v>3.6391664173869099E-5</v>
      </c>
      <c r="BU22" s="5"/>
      <c r="BW22" s="34">
        <v>50</v>
      </c>
      <c r="BX22" s="27" t="s">
        <v>16</v>
      </c>
      <c r="BY22" s="2">
        <f>AI22+AJ22</f>
        <v>0.72566287833485243</v>
      </c>
      <c r="BZ22" s="2">
        <f>AZ22+BA22</f>
        <v>0.49577933630006266</v>
      </c>
      <c r="CA22" s="3">
        <f t="shared" si="9"/>
        <v>3.6145762590027816E-2</v>
      </c>
    </row>
    <row r="23" spans="1:79" ht="17.5" thickBot="1" x14ac:dyDescent="0.5">
      <c r="A23" s="16"/>
      <c r="B23" s="1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5"/>
      <c r="V23" s="5"/>
      <c r="W23" s="5"/>
      <c r="X23" s="6"/>
      <c r="Y23" s="5"/>
      <c r="Z23" s="5"/>
      <c r="AA23" s="5"/>
      <c r="AB23" s="5"/>
      <c r="AC23" s="6"/>
      <c r="AD23" s="5"/>
      <c r="AE23" s="5"/>
      <c r="AF23" s="5"/>
      <c r="AG23" s="5"/>
      <c r="AH23" s="6"/>
      <c r="AI23" s="19"/>
      <c r="AJ23" s="15"/>
      <c r="AK23" s="4"/>
      <c r="AL23" s="5"/>
      <c r="AM23" s="5"/>
      <c r="AN23" s="5"/>
      <c r="AO23" s="6"/>
      <c r="AP23" s="4"/>
      <c r="AQ23" s="5"/>
      <c r="AR23" s="5"/>
      <c r="AS23" s="5"/>
      <c r="AT23" s="6"/>
      <c r="AU23" s="6"/>
      <c r="AV23" s="6"/>
      <c r="AW23" s="6"/>
      <c r="AX23" s="6"/>
      <c r="AY23" s="6"/>
      <c r="AZ23" s="4"/>
      <c r="BA23" s="6"/>
      <c r="BB23" s="4"/>
      <c r="BC23" s="5"/>
      <c r="BD23" s="5"/>
      <c r="BE23" s="5"/>
      <c r="BF23" s="6"/>
      <c r="BG23" s="4"/>
      <c r="BH23" s="5"/>
      <c r="BI23" s="5"/>
      <c r="BJ23" s="5"/>
      <c r="BK23" s="6"/>
      <c r="BL23" s="4"/>
      <c r="BM23" s="4"/>
      <c r="BN23" s="4"/>
      <c r="BO23" s="4"/>
      <c r="BP23" s="4"/>
      <c r="BQ23" s="4"/>
      <c r="BR23" s="6"/>
      <c r="BW23" s="34"/>
      <c r="BX23" s="27"/>
      <c r="BY23" s="2"/>
      <c r="BZ23" s="2"/>
      <c r="CA23" s="3"/>
    </row>
    <row r="24" spans="1:79" ht="17.5" thickBot="1" x14ac:dyDescent="0.5">
      <c r="A24" s="16">
        <v>100</v>
      </c>
      <c r="B24" s="12">
        <v>5000</v>
      </c>
      <c r="C24" s="4">
        <v>5.8</v>
      </c>
      <c r="D24" s="4">
        <v>6.11</v>
      </c>
      <c r="E24" s="4">
        <v>6.11</v>
      </c>
      <c r="F24" s="4">
        <v>6.02</v>
      </c>
      <c r="G24" s="4">
        <v>5.98</v>
      </c>
      <c r="H24" s="4">
        <v>1.88</v>
      </c>
      <c r="I24" s="4">
        <v>1.73</v>
      </c>
      <c r="J24" s="4">
        <v>1.8</v>
      </c>
      <c r="K24" s="4">
        <v>1.38</v>
      </c>
      <c r="L24" s="4">
        <v>1.61</v>
      </c>
      <c r="M24" s="4">
        <f>SQRT((C24-8.1)^2+(H24-0.081)^2)</f>
        <v>2.9200001712328718</v>
      </c>
      <c r="N24" s="4">
        <f t="shared" ref="N24:N27" si="42">SQRT((D24-8.1)^2+(I24-0.081)^2)</f>
        <v>2.5844343675164199</v>
      </c>
      <c r="O24" s="4">
        <f t="shared" ref="O24:O27" si="43">SQRT((E24-8.1)^2+(J24-0.081)^2)</f>
        <v>2.6296503569866467</v>
      </c>
      <c r="P24" s="4">
        <f t="shared" ref="P24:P27" si="44">SQRT((F24-8.1)^2+(K24-0.081)^2)</f>
        <v>2.4523052420120952</v>
      </c>
      <c r="Q24" s="4">
        <f t="shared" ref="Q24:Q27" si="45">SQRT((G24-8.1)^2+(L24-0.081)^2)</f>
        <v>2.6138555813204367</v>
      </c>
      <c r="R24" s="4">
        <f>AVERAGE(M24:Q24)</f>
        <v>2.6400491438136937</v>
      </c>
      <c r="S24" s="4">
        <f>_xlfn.VAR.S(M24:Q24)</f>
        <v>2.9376897810725E-2</v>
      </c>
      <c r="T24" s="4">
        <v>3.04</v>
      </c>
      <c r="U24" s="19">
        <v>9.1</v>
      </c>
      <c r="V24" s="19">
        <v>8.2899999999999991</v>
      </c>
      <c r="W24" s="19">
        <v>8.33</v>
      </c>
      <c r="X24" s="6">
        <v>8.4</v>
      </c>
      <c r="Y24" s="5">
        <v>1</v>
      </c>
      <c r="Z24" s="15">
        <v>5.5</v>
      </c>
      <c r="AA24" s="15">
        <v>0.38</v>
      </c>
      <c r="AB24" s="15">
        <v>0.36</v>
      </c>
      <c r="AC24" s="6">
        <v>0.36</v>
      </c>
      <c r="AD24" s="5">
        <f>SQRT(ABS(T24-8.1)^2 + ABS(Y24-0.081)^2)</f>
        <v>5.1427775569238845</v>
      </c>
      <c r="AE24" s="5">
        <f t="shared" ref="AE24:AH27" si="46">SQRT(ABS(U24-8.1)^2 + ABS(Z24-0.081)^2)</f>
        <v>5.5104955312566943</v>
      </c>
      <c r="AF24" s="5">
        <f t="shared" si="46"/>
        <v>0.35426120306914755</v>
      </c>
      <c r="AG24" s="5">
        <f t="shared" si="46"/>
        <v>0.36158124951385429</v>
      </c>
      <c r="AH24" s="6">
        <f t="shared" si="46"/>
        <v>0.40968402458480169</v>
      </c>
      <c r="AI24" s="19">
        <f>AVERAGE(AD24, AE24, AF24, AG24, AH24)</f>
        <v>2.3557599130696767</v>
      </c>
      <c r="AJ24" s="15">
        <f>_xlfn.VAR.S(AD24:AH24)</f>
        <v>7.3724452899674358</v>
      </c>
      <c r="AK24" s="4">
        <v>6.57</v>
      </c>
      <c r="AL24" s="5">
        <v>6.86</v>
      </c>
      <c r="AM24" s="5">
        <v>7.61</v>
      </c>
      <c r="AN24" s="15">
        <v>7.64</v>
      </c>
      <c r="AO24" s="6">
        <v>7.61</v>
      </c>
      <c r="AP24" s="4">
        <v>1.83</v>
      </c>
      <c r="AQ24" s="5">
        <v>1.41</v>
      </c>
      <c r="AR24" s="15">
        <v>0.75</v>
      </c>
      <c r="AS24" s="15">
        <v>0.75</v>
      </c>
      <c r="AT24" s="6">
        <v>0.72</v>
      </c>
      <c r="AU24" s="6">
        <f>SQRT(ABS(AK24-8.1)^2 + ABS(AP24-0.081)^2)</f>
        <v>2.3237687062184134</v>
      </c>
      <c r="AV24" s="6">
        <f t="shared" si="37"/>
        <v>1.8176471054635437</v>
      </c>
      <c r="AW24" s="6">
        <f t="shared" si="38"/>
        <v>0.82925327855848685</v>
      </c>
      <c r="AX24" s="6">
        <f t="shared" si="39"/>
        <v>0.8118873074509787</v>
      </c>
      <c r="AY24" s="6">
        <f t="shared" si="40"/>
        <v>0.80524592516820559</v>
      </c>
      <c r="AZ24" s="4">
        <f>AVERAGE(AU24:AY24)</f>
        <v>1.3175604645719257</v>
      </c>
      <c r="BA24" s="6">
        <f>_xlfn.VAR.S(AU24:AY24)</f>
        <v>0.50478927774626259</v>
      </c>
      <c r="BB24" s="4">
        <v>8.11</v>
      </c>
      <c r="BC24" s="5">
        <v>5.98</v>
      </c>
      <c r="BD24" s="5">
        <v>8.15</v>
      </c>
      <c r="BE24" s="15">
        <v>8.09</v>
      </c>
      <c r="BF24" s="6">
        <v>8.1</v>
      </c>
      <c r="BG24" s="4">
        <v>7.0000000000000007E-2</v>
      </c>
      <c r="BH24" s="5">
        <v>1.79</v>
      </c>
      <c r="BI24" s="15">
        <v>7.0000000000000007E-2</v>
      </c>
      <c r="BJ24" s="15">
        <v>7.0000000000000007E-2</v>
      </c>
      <c r="BK24" s="6">
        <v>0.08</v>
      </c>
      <c r="BL24" s="4">
        <f>SQRT(ABS(BB24-8.1)^2 + ABS(BG24-0.081)^2)</f>
        <v>1.486606874731836E-2</v>
      </c>
      <c r="BM24" s="4">
        <f t="shared" ref="BM24:BP27" si="47">SQRT(ABS(BC24-8.1)^2 + ABS(BH24-0.081)^2)</f>
        <v>2.7230646338271143</v>
      </c>
      <c r="BN24" s="4">
        <f t="shared" si="47"/>
        <v>5.1195702944681509E-2</v>
      </c>
      <c r="BO24" s="4">
        <f t="shared" si="47"/>
        <v>1.486606874731836E-2</v>
      </c>
      <c r="BP24" s="4">
        <f t="shared" si="47"/>
        <v>1.0000000000000009E-3</v>
      </c>
      <c r="BQ24" s="4">
        <f t="shared" si="7"/>
        <v>0.56099849485328657</v>
      </c>
      <c r="BR24" s="6">
        <f t="shared" si="8"/>
        <v>1.4611371109654328</v>
      </c>
      <c r="BW24" s="34">
        <v>100</v>
      </c>
      <c r="BX24" s="27" t="s">
        <v>13</v>
      </c>
      <c r="BY24" s="2">
        <f>AI24+AJ24</f>
        <v>9.7282052030371133</v>
      </c>
      <c r="BZ24" s="2">
        <f>AZ24+BA24</f>
        <v>1.8223497423181882</v>
      </c>
      <c r="CA24" s="3">
        <f t="shared" si="9"/>
        <v>2.0221356058187192</v>
      </c>
    </row>
    <row r="25" spans="1:79" ht="17.5" thickBot="1" x14ac:dyDescent="0.5">
      <c r="A25" s="16">
        <v>100</v>
      </c>
      <c r="B25" s="12">
        <v>10000</v>
      </c>
      <c r="C25" s="4">
        <v>7.65</v>
      </c>
      <c r="D25" s="4">
        <v>7.98</v>
      </c>
      <c r="E25" s="4">
        <v>7.17</v>
      </c>
      <c r="F25" s="4">
        <v>8.18</v>
      </c>
      <c r="G25" s="4">
        <v>8.07</v>
      </c>
      <c r="H25" s="4">
        <v>1.85</v>
      </c>
      <c r="I25" s="4">
        <v>0.19</v>
      </c>
      <c r="J25" s="4">
        <v>1.21</v>
      </c>
      <c r="K25" s="4">
        <v>0.08</v>
      </c>
      <c r="L25" s="4">
        <v>0.08</v>
      </c>
      <c r="M25" s="4">
        <f>SQRT((C25-8.1)^2+(H25-0.081)^2)</f>
        <v>1.8253385987262745</v>
      </c>
      <c r="N25" s="4">
        <f t="shared" si="42"/>
        <v>0.16211415730897721</v>
      </c>
      <c r="O25" s="4">
        <f t="shared" si="43"/>
        <v>1.4627169924493253</v>
      </c>
      <c r="P25" s="4">
        <f t="shared" si="44"/>
        <v>8.0006249755878514E-2</v>
      </c>
      <c r="Q25" s="4">
        <f t="shared" si="45"/>
        <v>3.001666203960663E-2</v>
      </c>
      <c r="R25" s="4">
        <f t="shared" ref="R25:R27" si="48">AVERAGE(M25:Q25)</f>
        <v>0.71203853205601253</v>
      </c>
      <c r="S25" s="4">
        <f t="shared" ref="S25:S27" si="49">_xlfn.VAR.S(M25:Q25)</f>
        <v>0.7424976610843983</v>
      </c>
      <c r="T25" s="4">
        <v>6.59</v>
      </c>
      <c r="U25" s="15">
        <v>7.54</v>
      </c>
      <c r="V25" s="15">
        <v>8.2899999999999991</v>
      </c>
      <c r="W25" s="15">
        <v>8.36</v>
      </c>
      <c r="X25" s="6">
        <v>8.39</v>
      </c>
      <c r="Y25" s="5">
        <v>1.25</v>
      </c>
      <c r="Z25" s="15">
        <v>0.38</v>
      </c>
      <c r="AA25" s="15">
        <v>0.37</v>
      </c>
      <c r="AB25" s="15">
        <v>0.36</v>
      </c>
      <c r="AC25" s="6">
        <v>0.36</v>
      </c>
      <c r="AD25" s="5">
        <f>SQRT(ABS(T25-8.1)^2 + ABS(Y25-0.081)^2)</f>
        <v>1.9096232612743278</v>
      </c>
      <c r="AE25" s="5">
        <f t="shared" si="46"/>
        <v>0.63482359754501849</v>
      </c>
      <c r="AF25" s="5">
        <f t="shared" si="46"/>
        <v>0.34586268951709692</v>
      </c>
      <c r="AG25" s="5">
        <f t="shared" si="46"/>
        <v>0.38136727704405876</v>
      </c>
      <c r="AH25" s="6">
        <f t="shared" si="46"/>
        <v>0.40241893593617151</v>
      </c>
      <c r="AI25" s="19">
        <f>AVERAGE(AD25, AE25, AF25, AG25, AH25)</f>
        <v>0.73481915226333472</v>
      </c>
      <c r="AJ25" s="15">
        <f>_xlfn.VAR.S(AD25:AH25)</f>
        <v>0.4442172668337423</v>
      </c>
      <c r="AK25" s="4">
        <v>6.85</v>
      </c>
      <c r="AL25" s="5">
        <v>6.83</v>
      </c>
      <c r="AM25" s="5">
        <v>7.63</v>
      </c>
      <c r="AN25" s="15">
        <v>7.63</v>
      </c>
      <c r="AO25" s="6">
        <v>7.63</v>
      </c>
      <c r="AP25" s="4">
        <v>0.99</v>
      </c>
      <c r="AQ25" s="5">
        <v>0.91</v>
      </c>
      <c r="AR25" s="15">
        <v>0.75</v>
      </c>
      <c r="AS25" s="15">
        <v>0.75</v>
      </c>
      <c r="AT25" s="6">
        <v>0.72</v>
      </c>
      <c r="AU25" s="6">
        <f>SQRT(ABS(AK25-8.1)^2 + ABS(AP25-0.081)^2)</f>
        <v>1.5455681803142816</v>
      </c>
      <c r="AV25" s="6">
        <f t="shared" si="37"/>
        <v>1.5166215744212526</v>
      </c>
      <c r="AW25" s="6">
        <f t="shared" si="38"/>
        <v>0.81759464283959182</v>
      </c>
      <c r="AX25" s="6">
        <f t="shared" si="39"/>
        <v>0.81759464283959182</v>
      </c>
      <c r="AY25" s="6">
        <f t="shared" si="40"/>
        <v>0.79323451765540298</v>
      </c>
      <c r="AZ25" s="4">
        <f>AVERAGE(AU25:AY25)</f>
        <v>1.0981227116140242</v>
      </c>
      <c r="BA25" s="6">
        <f>_xlfn.VAR.S(AU25:AY25)</f>
        <v>0.15642438779682766</v>
      </c>
      <c r="BB25" s="4">
        <v>8.08</v>
      </c>
      <c r="BC25" s="5">
        <v>8.07</v>
      </c>
      <c r="BD25" s="5">
        <v>8.14</v>
      </c>
      <c r="BE25" s="15">
        <v>8.09</v>
      </c>
      <c r="BF25" s="6">
        <v>8.11</v>
      </c>
      <c r="BG25" s="4">
        <v>0.06</v>
      </c>
      <c r="BH25" s="5">
        <v>0.35</v>
      </c>
      <c r="BI25" s="15">
        <v>7.0000000000000007E-2</v>
      </c>
      <c r="BJ25" s="15">
        <v>7.0000000000000007E-2</v>
      </c>
      <c r="BK25" s="6">
        <v>7.0000000000000007E-2</v>
      </c>
      <c r="BL25" s="4">
        <f>SQRT(ABS(BB25-8.1)^2 + ABS(BG25-0.081)^2)</f>
        <v>2.899999999999971E-2</v>
      </c>
      <c r="BM25" s="4">
        <f t="shared" si="47"/>
        <v>0.27066769293729892</v>
      </c>
      <c r="BN25" s="4">
        <f t="shared" si="47"/>
        <v>4.1484937025383965E-2</v>
      </c>
      <c r="BO25" s="4">
        <f t="shared" si="47"/>
        <v>1.486606874731836E-2</v>
      </c>
      <c r="BP25" s="4">
        <f t="shared" si="47"/>
        <v>1.486606874731836E-2</v>
      </c>
      <c r="BQ25" s="4">
        <f t="shared" si="7"/>
        <v>7.4176953491463873E-2</v>
      </c>
      <c r="BR25" s="6">
        <f t="shared" si="8"/>
        <v>1.2188474463406504E-2</v>
      </c>
      <c r="BW25" s="34">
        <v>100</v>
      </c>
      <c r="BX25" s="27" t="s">
        <v>14</v>
      </c>
      <c r="BY25" s="2">
        <f>AI25+AJ25</f>
        <v>1.179036419097077</v>
      </c>
      <c r="BZ25" s="2">
        <f>AZ25+BA25</f>
        <v>1.2545470994108519</v>
      </c>
      <c r="CA25" s="3">
        <f t="shared" si="9"/>
        <v>8.6365427954870372E-2</v>
      </c>
    </row>
    <row r="26" spans="1:79" ht="17.5" thickBot="1" x14ac:dyDescent="0.5">
      <c r="A26" s="16">
        <v>100</v>
      </c>
      <c r="B26" s="12">
        <v>15000</v>
      </c>
      <c r="C26" s="4">
        <v>9.0299999999999994</v>
      </c>
      <c r="D26" s="4">
        <v>8.15</v>
      </c>
      <c r="E26" s="4">
        <v>8.0299999999999994</v>
      </c>
      <c r="F26" s="4">
        <v>8.1300000000000008</v>
      </c>
      <c r="G26" s="4">
        <v>8.01</v>
      </c>
      <c r="H26" s="4">
        <v>0.25</v>
      </c>
      <c r="I26" s="4">
        <v>0.06</v>
      </c>
      <c r="J26" s="4">
        <v>0.08</v>
      </c>
      <c r="K26" s="4">
        <v>0.08</v>
      </c>
      <c r="L26" s="4">
        <v>0.06</v>
      </c>
      <c r="M26" s="4">
        <f t="shared" ref="M26:M27" si="50">SQRT((C26-8.1)^2+(H26-0.081)^2)</f>
        <v>0.94523065968048214</v>
      </c>
      <c r="N26" s="4">
        <f t="shared" si="42"/>
        <v>5.4230987451825648E-2</v>
      </c>
      <c r="O26" s="4">
        <f t="shared" si="43"/>
        <v>7.0007142492748836E-2</v>
      </c>
      <c r="P26" s="4">
        <f t="shared" si="44"/>
        <v>3.0016662039608406E-2</v>
      </c>
      <c r="Q26" s="4">
        <f t="shared" si="45"/>
        <v>9.2417530804496051E-2</v>
      </c>
      <c r="R26" s="4">
        <f t="shared" si="48"/>
        <v>0.23838059649383223</v>
      </c>
      <c r="S26" s="4">
        <f t="shared" si="49"/>
        <v>0.15665461401905584</v>
      </c>
      <c r="T26" s="4">
        <v>7.06</v>
      </c>
      <c r="U26" s="15">
        <v>8.09</v>
      </c>
      <c r="V26" s="15">
        <v>8.2899999999999991</v>
      </c>
      <c r="W26" s="15">
        <v>8.36</v>
      </c>
      <c r="X26" s="6">
        <v>8.39</v>
      </c>
      <c r="Y26" s="5">
        <v>0.49</v>
      </c>
      <c r="Z26" s="15">
        <v>0.1</v>
      </c>
      <c r="AA26" s="15">
        <v>0.37</v>
      </c>
      <c r="AB26" s="15">
        <v>0.36</v>
      </c>
      <c r="AC26" s="6">
        <v>0.36</v>
      </c>
      <c r="AD26" s="5">
        <f>SQRT(ABS(T26-8.1)^2 + ABS(Y26-0.081)^2)</f>
        <v>1.1175334446896881</v>
      </c>
      <c r="AE26" s="5">
        <f t="shared" si="46"/>
        <v>2.1470910553583789E-2</v>
      </c>
      <c r="AF26" s="5">
        <f t="shared" si="46"/>
        <v>0.34586268951709692</v>
      </c>
      <c r="AG26" s="5">
        <f t="shared" si="46"/>
        <v>0.38136727704405876</v>
      </c>
      <c r="AH26" s="6">
        <f t="shared" si="46"/>
        <v>0.40241893593617151</v>
      </c>
      <c r="AI26" s="19">
        <f>AVERAGE(AD26, AE26, AF26, AG26, AH26)</f>
        <v>0.45373065154811981</v>
      </c>
      <c r="AJ26" s="15">
        <f>_xlfn.VAR.S(AD26:AH26)</f>
        <v>0.16174686980714842</v>
      </c>
      <c r="AK26" s="4">
        <v>7.16</v>
      </c>
      <c r="AL26" s="5">
        <v>7.58</v>
      </c>
      <c r="AM26" s="5">
        <v>7.66</v>
      </c>
      <c r="AN26" s="15">
        <v>7.62</v>
      </c>
      <c r="AO26" s="6">
        <v>7.64</v>
      </c>
      <c r="AP26" s="4">
        <v>0.82</v>
      </c>
      <c r="AQ26" s="5">
        <v>1.03</v>
      </c>
      <c r="AR26" s="15">
        <v>0.75</v>
      </c>
      <c r="AS26" s="15">
        <v>0.75</v>
      </c>
      <c r="AT26" s="6">
        <v>0.71</v>
      </c>
      <c r="AU26" s="6">
        <f>SQRT(ABS(AK26-8.1)^2 + ABS(AP26-0.081)^2)</f>
        <v>1.1957094128591608</v>
      </c>
      <c r="AV26" s="6">
        <f t="shared" si="37"/>
        <v>1.0821279961261512</v>
      </c>
      <c r="AW26" s="6">
        <f t="shared" si="38"/>
        <v>0.80072529621587429</v>
      </c>
      <c r="AX26" s="6">
        <f t="shared" si="39"/>
        <v>0.82338387159331683</v>
      </c>
      <c r="AY26" s="6">
        <f t="shared" si="40"/>
        <v>0.77925669711591183</v>
      </c>
      <c r="AZ26" s="4">
        <f>AVERAGE(AU26:AY26)</f>
        <v>0.93624065478208307</v>
      </c>
      <c r="BA26" s="6">
        <f>_xlfn.VAR.S(AU26:AY26)</f>
        <v>3.6088045416519776E-2</v>
      </c>
      <c r="BB26" s="4">
        <v>8.07</v>
      </c>
      <c r="BC26" s="5">
        <v>8.06</v>
      </c>
      <c r="BD26" s="5">
        <v>8.11</v>
      </c>
      <c r="BE26" s="15">
        <v>8.1</v>
      </c>
      <c r="BF26" s="6">
        <v>8.1199999999999992</v>
      </c>
      <c r="BG26" s="4">
        <v>0.06</v>
      </c>
      <c r="BH26" s="5">
        <v>0.03</v>
      </c>
      <c r="BI26" s="15">
        <v>7.0000000000000007E-2</v>
      </c>
      <c r="BJ26" s="15">
        <v>0.08</v>
      </c>
      <c r="BK26" s="6">
        <v>7.0000000000000007E-2</v>
      </c>
      <c r="BL26" s="4">
        <f>SQRT(ABS(BB26-8.1)^2 + ABS(BG26-0.081)^2)</f>
        <v>3.661966684720059E-2</v>
      </c>
      <c r="BM26" s="4">
        <f t="shared" si="47"/>
        <v>6.4815121692394687E-2</v>
      </c>
      <c r="BN26" s="4">
        <f t="shared" si="47"/>
        <v>1.486606874731836E-2</v>
      </c>
      <c r="BO26" s="4">
        <f t="shared" si="47"/>
        <v>1.0000000000000009E-3</v>
      </c>
      <c r="BP26" s="4">
        <f t="shared" si="47"/>
        <v>2.282542442102628E-2</v>
      </c>
      <c r="BQ26" s="4">
        <f t="shared" si="7"/>
        <v>2.8025256341587985E-2</v>
      </c>
      <c r="BR26" s="6">
        <f t="shared" si="8"/>
        <v>5.8948125873532113E-4</v>
      </c>
      <c r="BW26" s="34">
        <v>100</v>
      </c>
      <c r="BX26" s="27" t="s">
        <v>15</v>
      </c>
      <c r="BY26" s="2">
        <f>AI26+AJ26</f>
        <v>0.61547752135526823</v>
      </c>
      <c r="BZ26" s="2">
        <f>AZ26+BA26</f>
        <v>0.97232870019860285</v>
      </c>
      <c r="CA26" s="3">
        <f t="shared" si="9"/>
        <v>2.8614737600323306E-2</v>
      </c>
    </row>
    <row r="27" spans="1:79" ht="17.5" thickBot="1" x14ac:dyDescent="0.5">
      <c r="A27" s="16">
        <v>100</v>
      </c>
      <c r="B27" s="12">
        <v>20000</v>
      </c>
      <c r="C27" s="4">
        <v>9.33</v>
      </c>
      <c r="D27" s="4">
        <v>8.07</v>
      </c>
      <c r="E27" s="4">
        <v>8.14</v>
      </c>
      <c r="F27" s="4">
        <v>8.15</v>
      </c>
      <c r="G27" s="4">
        <v>8.18</v>
      </c>
      <c r="H27" s="4">
        <v>0.09</v>
      </c>
      <c r="I27" s="4">
        <v>0.03</v>
      </c>
      <c r="J27" s="4">
        <v>7.0000000000000007E-2</v>
      </c>
      <c r="K27" s="4">
        <v>0.04</v>
      </c>
      <c r="L27" s="4">
        <v>7.0000000000000007E-2</v>
      </c>
      <c r="M27" s="4">
        <f t="shared" si="50"/>
        <v>1.2300329263885585</v>
      </c>
      <c r="N27" s="4">
        <f t="shared" si="42"/>
        <v>5.9169248769947738E-2</v>
      </c>
      <c r="O27" s="4">
        <f t="shared" si="43"/>
        <v>4.1484937025383965E-2</v>
      </c>
      <c r="P27" s="4">
        <f t="shared" si="44"/>
        <v>6.4660652641309393E-2</v>
      </c>
      <c r="Q27" s="4">
        <f t="shared" si="45"/>
        <v>8.0752708932889744E-2</v>
      </c>
      <c r="R27" s="4">
        <f t="shared" si="48"/>
        <v>0.29522009475161787</v>
      </c>
      <c r="S27" s="4">
        <f t="shared" si="49"/>
        <v>0.27328261956855748</v>
      </c>
      <c r="T27" s="4">
        <v>7.87</v>
      </c>
      <c r="U27" s="15">
        <v>8.31</v>
      </c>
      <c r="V27" s="15">
        <v>8.31</v>
      </c>
      <c r="W27" s="15">
        <v>8.39</v>
      </c>
      <c r="X27" s="6">
        <v>8.35</v>
      </c>
      <c r="Y27" s="5">
        <v>0.21</v>
      </c>
      <c r="Z27" s="15">
        <v>0.38</v>
      </c>
      <c r="AA27" s="15">
        <v>0.37</v>
      </c>
      <c r="AB27" s="15">
        <v>0.36</v>
      </c>
      <c r="AC27" s="6">
        <v>0.36</v>
      </c>
      <c r="AD27" s="5">
        <f>SQRT(ABS(T27-8.1)^2 + ABS(Y27-0.081)^2)</f>
        <v>0.26370627599660912</v>
      </c>
      <c r="AE27" s="5">
        <f t="shared" si="46"/>
        <v>0.36537788657771886</v>
      </c>
      <c r="AF27" s="5">
        <f t="shared" si="46"/>
        <v>0.3572408151373529</v>
      </c>
      <c r="AG27" s="5">
        <f t="shared" si="46"/>
        <v>0.40241893593617151</v>
      </c>
      <c r="AH27" s="6">
        <f t="shared" si="46"/>
        <v>0.37462114195544277</v>
      </c>
      <c r="AI27" s="19">
        <f>AVERAGE(AD27, AE27, AF27, AG27, AH27)</f>
        <v>0.35267301112065902</v>
      </c>
      <c r="AJ27" s="15">
        <f>_xlfn.VAR.S(AD27:AH27)</f>
        <v>2.7634340338596186E-3</v>
      </c>
      <c r="AK27" s="4">
        <v>7.36</v>
      </c>
      <c r="AL27" s="15">
        <v>7.58</v>
      </c>
      <c r="AM27" s="15">
        <v>7.66</v>
      </c>
      <c r="AN27" s="15">
        <v>7.62</v>
      </c>
      <c r="AO27" s="6">
        <v>7.64</v>
      </c>
      <c r="AP27" s="4">
        <v>0.79</v>
      </c>
      <c r="AQ27" s="15">
        <v>0.75</v>
      </c>
      <c r="AR27" s="15">
        <v>0.75</v>
      </c>
      <c r="AS27" s="15">
        <v>0.75</v>
      </c>
      <c r="AT27" s="6">
        <v>0.71</v>
      </c>
      <c r="AU27" s="6">
        <f>SQRT(ABS(AK27-8.1)^2 + ABS(AP27-0.081)^2)</f>
        <v>1.0248321813838592</v>
      </c>
      <c r="AV27" s="6">
        <f t="shared" si="37"/>
        <v>0.84732579330503066</v>
      </c>
      <c r="AW27" s="6">
        <f t="shared" si="38"/>
        <v>0.80072529621587429</v>
      </c>
      <c r="AX27" s="6">
        <f t="shared" si="39"/>
        <v>0.82338387159331683</v>
      </c>
      <c r="AY27" s="6">
        <f t="shared" si="40"/>
        <v>0.77925669711591183</v>
      </c>
      <c r="AZ27" s="4">
        <f>AVERAGE(AU27:AY27)</f>
        <v>0.85510476792279844</v>
      </c>
      <c r="BA27" s="6">
        <f>_xlfn.VAR.S(AU27:AY27)</f>
        <v>9.646044844620838E-3</v>
      </c>
      <c r="BB27" s="4">
        <v>8.07</v>
      </c>
      <c r="BC27" s="15">
        <v>8.15</v>
      </c>
      <c r="BD27" s="15">
        <v>8.11</v>
      </c>
      <c r="BE27" s="15">
        <v>8.1</v>
      </c>
      <c r="BF27" s="6">
        <v>8.1199999999999992</v>
      </c>
      <c r="BG27" s="4">
        <v>0.06</v>
      </c>
      <c r="BH27" s="15">
        <v>0.08</v>
      </c>
      <c r="BI27" s="15">
        <v>7.0000000000000007E-2</v>
      </c>
      <c r="BJ27" s="15">
        <v>0.08</v>
      </c>
      <c r="BK27" s="6">
        <v>7.0000000000000007E-2</v>
      </c>
      <c r="BL27" s="4">
        <f>SQRT(ABS(BB27-8.1)^2 + ABS(BG27-0.081)^2)</f>
        <v>3.661966684720059E-2</v>
      </c>
      <c r="BM27" s="4">
        <f t="shared" si="47"/>
        <v>5.0009999000200665E-2</v>
      </c>
      <c r="BN27" s="4">
        <f t="shared" si="47"/>
        <v>1.486606874731836E-2</v>
      </c>
      <c r="BO27" s="4">
        <f t="shared" si="47"/>
        <v>1.0000000000000009E-3</v>
      </c>
      <c r="BP27" s="4">
        <f t="shared" si="47"/>
        <v>2.282542442102628E-2</v>
      </c>
      <c r="BQ27" s="4">
        <f t="shared" si="7"/>
        <v>2.5064231803149178E-2</v>
      </c>
      <c r="BR27" s="6">
        <f t="shared" si="8"/>
        <v>3.6098035514750982E-4</v>
      </c>
      <c r="BW27" s="34">
        <v>100</v>
      </c>
      <c r="BX27" s="27" t="s">
        <v>16</v>
      </c>
      <c r="BY27" s="2">
        <f>AI27+AJ27</f>
        <v>0.35543644515451867</v>
      </c>
      <c r="BZ27" s="2">
        <f>AZ27+BA27</f>
        <v>0.86475081276741927</v>
      </c>
      <c r="CA27" s="3">
        <f t="shared" si="9"/>
        <v>2.5425212158296687E-2</v>
      </c>
    </row>
    <row r="28" spans="1:79" ht="17.5" thickBot="1" x14ac:dyDescent="0.5">
      <c r="A28" s="16"/>
      <c r="B28" s="1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5"/>
      <c r="V28" s="5"/>
      <c r="W28" s="5"/>
      <c r="X28" s="6"/>
      <c r="Y28" s="5"/>
      <c r="Z28" s="5"/>
      <c r="AA28" s="5"/>
      <c r="AB28" s="5"/>
      <c r="AC28" s="6"/>
      <c r="AD28" s="5"/>
      <c r="AE28" s="5"/>
      <c r="AF28" s="5"/>
      <c r="AG28" s="5"/>
      <c r="AH28" s="6"/>
      <c r="AI28" s="19"/>
      <c r="AJ28" s="15"/>
      <c r="AK28" s="4"/>
      <c r="AL28" s="5"/>
      <c r="AM28" s="5"/>
      <c r="AN28" s="5"/>
      <c r="AO28" s="6"/>
      <c r="AP28" s="4"/>
      <c r="AQ28" s="5"/>
      <c r="AR28" s="5"/>
      <c r="AS28" s="5"/>
      <c r="AT28" s="6"/>
      <c r="AU28" s="6"/>
      <c r="AV28" s="6"/>
      <c r="AW28" s="6"/>
      <c r="AX28" s="6"/>
      <c r="AY28" s="6"/>
      <c r="AZ28" s="4"/>
      <c r="BA28" s="6"/>
      <c r="BB28" s="4"/>
      <c r="BC28" s="5"/>
      <c r="BD28" s="5"/>
      <c r="BE28" s="5"/>
      <c r="BF28" s="6"/>
      <c r="BG28" s="4"/>
      <c r="BH28" s="5"/>
      <c r="BI28" s="5"/>
      <c r="BJ28" s="5"/>
      <c r="BK28" s="6"/>
      <c r="BL28" s="4"/>
      <c r="BM28" s="4"/>
      <c r="BN28" s="4"/>
      <c r="BO28" s="4"/>
      <c r="BP28" s="4"/>
      <c r="BQ28" s="4"/>
      <c r="BR28" s="6"/>
      <c r="BW28" s="34"/>
      <c r="BX28" s="27"/>
      <c r="BY28" s="2"/>
      <c r="BZ28" s="2"/>
      <c r="CA28" s="3"/>
    </row>
    <row r="29" spans="1:79" ht="17.5" thickBot="1" x14ac:dyDescent="0.5">
      <c r="A29" s="16">
        <v>500</v>
      </c>
      <c r="B29" s="12">
        <v>5000</v>
      </c>
      <c r="C29" s="4">
        <v>5.8</v>
      </c>
      <c r="D29" s="4">
        <v>6.11</v>
      </c>
      <c r="E29" s="4">
        <v>6.11</v>
      </c>
      <c r="F29" s="4">
        <v>6.02</v>
      </c>
      <c r="G29" s="4">
        <v>5.98</v>
      </c>
      <c r="H29" s="4">
        <v>1.88</v>
      </c>
      <c r="I29" s="4">
        <v>1.73</v>
      </c>
      <c r="J29" s="4">
        <v>1.8</v>
      </c>
      <c r="K29" s="4">
        <v>1.38</v>
      </c>
      <c r="L29" s="4">
        <v>1.61</v>
      </c>
      <c r="M29" s="4">
        <f>SQRT((C29-8.1)^2+(H29-0.081)^2)</f>
        <v>2.9200001712328718</v>
      </c>
      <c r="N29" s="4">
        <f t="shared" ref="N29:N32" si="51">SQRT((D29-8.1)^2+(I29-0.081)^2)</f>
        <v>2.5844343675164199</v>
      </c>
      <c r="O29" s="4">
        <f t="shared" ref="O29:O32" si="52">SQRT((E29-8.1)^2+(J29-0.081)^2)</f>
        <v>2.6296503569866467</v>
      </c>
      <c r="P29" s="4">
        <f t="shared" ref="P29:P32" si="53">SQRT((F29-8.1)^2+(K29-0.081)^2)</f>
        <v>2.4523052420120952</v>
      </c>
      <c r="Q29" s="4">
        <f t="shared" ref="Q29:Q32" si="54">SQRT((G29-8.1)^2+(L29-0.081)^2)</f>
        <v>2.6138555813204367</v>
      </c>
      <c r="R29" s="4">
        <f>AVERAGE(M29:Q29)</f>
        <v>2.6400491438136937</v>
      </c>
      <c r="S29" s="4">
        <f>_xlfn.VAR.S(M29:Q29)</f>
        <v>2.9376897810725E-2</v>
      </c>
      <c r="T29" s="4">
        <v>0.05</v>
      </c>
      <c r="U29" s="19">
        <v>0.02</v>
      </c>
      <c r="V29" s="19">
        <v>0.25</v>
      </c>
      <c r="W29" s="19">
        <v>0.23</v>
      </c>
      <c r="X29" s="6">
        <v>0.22</v>
      </c>
      <c r="Y29" s="5">
        <v>0.24</v>
      </c>
      <c r="Z29" s="15">
        <v>0.19</v>
      </c>
      <c r="AA29" s="15">
        <v>0.09</v>
      </c>
      <c r="AB29" s="15">
        <v>0.09</v>
      </c>
      <c r="AC29" s="6">
        <v>0.09</v>
      </c>
      <c r="AD29" s="5">
        <f>SQRT(ABS(T29-8.1)^2 + ABS(Y29-0.081)^2)</f>
        <v>8.0515700953292324</v>
      </c>
      <c r="AE29" s="5">
        <f t="shared" ref="AE29:AH32" si="55">SQRT(ABS(U29-8.1)^2 + ABS(Z29-0.081)^2)</f>
        <v>8.0807351769501761</v>
      </c>
      <c r="AF29" s="5">
        <f t="shared" si="55"/>
        <v>7.850005159233973</v>
      </c>
      <c r="AG29" s="5">
        <f t="shared" si="55"/>
        <v>7.87000514612284</v>
      </c>
      <c r="AH29" s="6">
        <f t="shared" si="55"/>
        <v>7.8800051395922326</v>
      </c>
      <c r="AI29" s="19">
        <f>AVERAGE(AD29, AE29, AF29, AG29, AH29)</f>
        <v>7.9464641434456906</v>
      </c>
      <c r="AJ29" s="15">
        <f>_xlfn.VAR.S(AD29:AH29)</f>
        <v>1.2160771164918519E-2</v>
      </c>
      <c r="AK29" s="4">
        <v>5.32</v>
      </c>
      <c r="AL29" s="15">
        <v>5.97</v>
      </c>
      <c r="AM29" s="15">
        <v>6</v>
      </c>
      <c r="AN29" s="15">
        <v>5.47</v>
      </c>
      <c r="AO29" s="6">
        <v>6.22</v>
      </c>
      <c r="AP29" s="4">
        <v>1.74</v>
      </c>
      <c r="AQ29" s="15">
        <v>1.28</v>
      </c>
      <c r="AR29" s="15">
        <v>1.47</v>
      </c>
      <c r="AS29" s="15">
        <v>1.25</v>
      </c>
      <c r="AT29" s="6">
        <v>1.37</v>
      </c>
      <c r="AU29" s="6">
        <f>SQRT(ABS(AK29-8.1)^2 + ABS(AP29-0.081)^2)</f>
        <v>3.2373879903403604</v>
      </c>
      <c r="AV29" s="6">
        <f t="shared" si="37"/>
        <v>2.4442792393668933</v>
      </c>
      <c r="AW29" s="6">
        <f t="shared" si="38"/>
        <v>2.5178008261179037</v>
      </c>
      <c r="AX29" s="6">
        <f t="shared" si="39"/>
        <v>2.8781002414787431</v>
      </c>
      <c r="AY29" s="6">
        <f t="shared" si="40"/>
        <v>2.2794562948212014</v>
      </c>
      <c r="AZ29" s="4">
        <f>AVERAGE(AU29:AY29)</f>
        <v>2.6714049184250204</v>
      </c>
      <c r="BA29" s="6">
        <f>_xlfn.VAR.S(AU29:AY29)</f>
        <v>0.1479659522682617</v>
      </c>
      <c r="BB29" s="4">
        <v>5.97</v>
      </c>
      <c r="BC29" s="15">
        <v>6.13</v>
      </c>
      <c r="BD29" s="15">
        <v>8.14</v>
      </c>
      <c r="BE29" s="15">
        <v>8.0500000000000007</v>
      </c>
      <c r="BF29" s="6">
        <v>8.09</v>
      </c>
      <c r="BG29" s="4">
        <v>1.6</v>
      </c>
      <c r="BH29" s="15">
        <v>1.66</v>
      </c>
      <c r="BI29" s="15">
        <v>0.05</v>
      </c>
      <c r="BJ29" s="15">
        <v>0.05</v>
      </c>
      <c r="BK29" s="6">
        <v>0.06</v>
      </c>
      <c r="BL29" s="4">
        <f>SQRT(ABS(BB29-8.1)^2 + ABS(BG29-0.081)^2)</f>
        <v>2.6161538563318478</v>
      </c>
      <c r="BM29" s="4">
        <f t="shared" ref="BM29:BP32" si="56">SQRT(ABS(BC29-8.1)^2 + ABS(BH29-0.081)^2)</f>
        <v>2.5247061215119668</v>
      </c>
      <c r="BN29" s="4">
        <f t="shared" si="56"/>
        <v>5.0606323715520707E-2</v>
      </c>
      <c r="BO29" s="4">
        <f t="shared" si="56"/>
        <v>5.8830264320330006E-2</v>
      </c>
      <c r="BP29" s="4">
        <f t="shared" si="56"/>
        <v>2.3259406699225927E-2</v>
      </c>
      <c r="BQ29" s="4">
        <f t="shared" si="7"/>
        <v>1.0547111945157783</v>
      </c>
      <c r="BR29" s="6">
        <f t="shared" si="8"/>
        <v>1.9157216202038747</v>
      </c>
      <c r="BW29" s="34">
        <v>500</v>
      </c>
      <c r="BX29" s="27" t="s">
        <v>13</v>
      </c>
      <c r="BY29" s="2">
        <f>AI29+AJ29</f>
        <v>7.9586249146106089</v>
      </c>
      <c r="BZ29" s="2">
        <f>AZ29+BA29</f>
        <v>2.8193708706932821</v>
      </c>
      <c r="CA29" s="3">
        <f t="shared" si="9"/>
        <v>2.9704328147196533</v>
      </c>
    </row>
    <row r="30" spans="1:79" ht="17.5" thickBot="1" x14ac:dyDescent="0.5">
      <c r="A30" s="16">
        <v>500</v>
      </c>
      <c r="B30" s="12">
        <v>10000</v>
      </c>
      <c r="C30" s="4">
        <v>7.65</v>
      </c>
      <c r="D30" s="4">
        <v>7.98</v>
      </c>
      <c r="E30" s="4">
        <v>7.17</v>
      </c>
      <c r="F30" s="4">
        <v>8.18</v>
      </c>
      <c r="G30" s="4">
        <v>8.07</v>
      </c>
      <c r="H30" s="4">
        <v>1.85</v>
      </c>
      <c r="I30" s="4">
        <v>0.19</v>
      </c>
      <c r="J30" s="4">
        <v>1.21</v>
      </c>
      <c r="K30" s="4">
        <v>0.08</v>
      </c>
      <c r="L30" s="4">
        <v>0.08</v>
      </c>
      <c r="M30" s="4">
        <f>SQRT((C30-8.1)^2+(H30-0.081)^2)</f>
        <v>1.8253385987262745</v>
      </c>
      <c r="N30" s="4">
        <f t="shared" si="51"/>
        <v>0.16211415730897721</v>
      </c>
      <c r="O30" s="4">
        <f t="shared" si="52"/>
        <v>1.4627169924493253</v>
      </c>
      <c r="P30" s="4">
        <f t="shared" si="53"/>
        <v>8.0006249755878514E-2</v>
      </c>
      <c r="Q30" s="4">
        <f t="shared" si="54"/>
        <v>3.001666203960663E-2</v>
      </c>
      <c r="R30" s="4">
        <f t="shared" ref="R30:R32" si="57">AVERAGE(M30:Q30)</f>
        <v>0.71203853205601253</v>
      </c>
      <c r="S30" s="4">
        <f t="shared" ref="S30:S32" si="58">_xlfn.VAR.S(M30:Q30)</f>
        <v>0.7424976610843983</v>
      </c>
      <c r="T30" s="4">
        <v>0.59</v>
      </c>
      <c r="U30" s="15">
        <v>2.27</v>
      </c>
      <c r="V30" s="15">
        <v>0.25</v>
      </c>
      <c r="W30" s="15">
        <v>0.21</v>
      </c>
      <c r="X30" s="6">
        <v>0.24</v>
      </c>
      <c r="Y30" s="5">
        <v>0.3</v>
      </c>
      <c r="Z30" s="15">
        <v>1.04</v>
      </c>
      <c r="AA30" s="15">
        <v>0.1</v>
      </c>
      <c r="AB30" s="15">
        <v>0.08</v>
      </c>
      <c r="AC30" s="6">
        <v>0.08</v>
      </c>
      <c r="AD30" s="5">
        <f>SQRT(ABS(T30-8.1)^2 + ABS(Y30-0.081)^2)</f>
        <v>7.5131924639263694</v>
      </c>
      <c r="AE30" s="5">
        <f t="shared" si="55"/>
        <v>5.9083484155895887</v>
      </c>
      <c r="AF30" s="5">
        <f t="shared" si="55"/>
        <v>7.8500229935968973</v>
      </c>
      <c r="AG30" s="5">
        <f t="shared" si="55"/>
        <v>7.890000063371355</v>
      </c>
      <c r="AH30" s="6">
        <f t="shared" si="55"/>
        <v>7.8600000636132306</v>
      </c>
      <c r="AI30" s="19">
        <f>AVERAGE(AD30, AE30, AF30, AG30, AH30)</f>
        <v>7.404312800019488</v>
      </c>
      <c r="AJ30" s="15">
        <f>_xlfn.VAR.S(AD30:AH30)</f>
        <v>0.72299119933444445</v>
      </c>
      <c r="AK30" s="4">
        <v>6.63</v>
      </c>
      <c r="AL30" s="15">
        <v>6.01</v>
      </c>
      <c r="AM30" s="15">
        <v>6.04</v>
      </c>
      <c r="AN30" s="15">
        <v>5.56</v>
      </c>
      <c r="AO30" s="6">
        <v>6.1</v>
      </c>
      <c r="AP30" s="4">
        <v>0.81</v>
      </c>
      <c r="AQ30" s="15">
        <v>1.27</v>
      </c>
      <c r="AR30" s="15">
        <v>1.46</v>
      </c>
      <c r="AS30" s="15">
        <v>1.33</v>
      </c>
      <c r="AT30" s="6">
        <v>1.34</v>
      </c>
      <c r="AU30" s="6">
        <f>SQRT(ABS(AK30-8.1)^2 + ABS(AP30-0.081)^2)</f>
        <v>1.6408354579298923</v>
      </c>
      <c r="AV30" s="6">
        <f t="shared" si="37"/>
        <v>2.404541744283097</v>
      </c>
      <c r="AW30" s="6">
        <f t="shared" si="38"/>
        <v>2.4789596608254838</v>
      </c>
      <c r="AX30" s="6">
        <f t="shared" si="39"/>
        <v>2.8304771682527314</v>
      </c>
      <c r="AY30" s="6">
        <f t="shared" si="40"/>
        <v>2.3632775968980031</v>
      </c>
      <c r="AZ30" s="4">
        <f>AVERAGE(AU30:AY30)</f>
        <v>2.3436183256378418</v>
      </c>
      <c r="BA30" s="6">
        <f>_xlfn.VAR.S(AU30:AY30)</f>
        <v>0.18833767966809933</v>
      </c>
      <c r="BB30" s="4">
        <v>8.08</v>
      </c>
      <c r="BC30" s="15">
        <v>8.14</v>
      </c>
      <c r="BD30" s="15">
        <v>8.14</v>
      </c>
      <c r="BE30" s="15">
        <v>8.0500000000000007</v>
      </c>
      <c r="BF30" s="6">
        <v>8.09</v>
      </c>
      <c r="BG30" s="4">
        <v>0.23</v>
      </c>
      <c r="BH30" s="15">
        <v>0.11</v>
      </c>
      <c r="BI30" s="15">
        <v>0.05</v>
      </c>
      <c r="BJ30" s="15">
        <v>0.05</v>
      </c>
      <c r="BK30" s="6">
        <v>0.06</v>
      </c>
      <c r="BL30" s="4">
        <f>SQRT(ABS(BB30-8.1)^2 + ABS(BG30-0.081)^2)</f>
        <v>0.15033628969746457</v>
      </c>
      <c r="BM30" s="4">
        <f t="shared" si="56"/>
        <v>4.9406477308143251E-2</v>
      </c>
      <c r="BN30" s="4">
        <f t="shared" si="56"/>
        <v>5.0606323715520707E-2</v>
      </c>
      <c r="BO30" s="4">
        <f t="shared" si="56"/>
        <v>5.8830264320330006E-2</v>
      </c>
      <c r="BP30" s="4">
        <f t="shared" si="56"/>
        <v>2.3259406699225927E-2</v>
      </c>
      <c r="BQ30" s="4">
        <f t="shared" si="7"/>
        <v>6.6487752348136892E-2</v>
      </c>
      <c r="BR30" s="6">
        <f t="shared" si="8"/>
        <v>2.3754734846160273E-3</v>
      </c>
      <c r="BW30" s="34">
        <v>500</v>
      </c>
      <c r="BX30" s="27" t="s">
        <v>14</v>
      </c>
      <c r="BY30" s="2">
        <f>AI30+AJ30</f>
        <v>8.1273039993539324</v>
      </c>
      <c r="BZ30" s="2">
        <f>AZ30+BA30</f>
        <v>2.5319560053059411</v>
      </c>
      <c r="CA30" s="3">
        <f t="shared" si="9"/>
        <v>6.8863225832752922E-2</v>
      </c>
    </row>
    <row r="31" spans="1:79" ht="17.5" thickBot="1" x14ac:dyDescent="0.5">
      <c r="A31" s="16">
        <v>500</v>
      </c>
      <c r="B31" s="12">
        <v>15000</v>
      </c>
      <c r="C31" s="4">
        <v>9.0299999999999994</v>
      </c>
      <c r="D31" s="4">
        <v>8.15</v>
      </c>
      <c r="E31" s="4">
        <v>8.0299999999999994</v>
      </c>
      <c r="F31" s="4">
        <v>8.1300000000000008</v>
      </c>
      <c r="G31" s="4">
        <v>8.01</v>
      </c>
      <c r="H31" s="4">
        <v>0.25</v>
      </c>
      <c r="I31" s="4">
        <v>0.06</v>
      </c>
      <c r="J31" s="4">
        <v>0.08</v>
      </c>
      <c r="K31" s="4">
        <v>0.08</v>
      </c>
      <c r="L31" s="4">
        <v>0.06</v>
      </c>
      <c r="M31" s="4">
        <f t="shared" ref="M31:M32" si="59">SQRT((C31-8.1)^2+(H31-0.081)^2)</f>
        <v>0.94523065968048214</v>
      </c>
      <c r="N31" s="4">
        <f t="shared" si="51"/>
        <v>5.4230987451825648E-2</v>
      </c>
      <c r="O31" s="4">
        <f t="shared" si="52"/>
        <v>7.0007142492748836E-2</v>
      </c>
      <c r="P31" s="4">
        <f t="shared" si="53"/>
        <v>3.0016662039608406E-2</v>
      </c>
      <c r="Q31" s="4">
        <f t="shared" si="54"/>
        <v>9.2417530804496051E-2</v>
      </c>
      <c r="R31" s="4">
        <f t="shared" si="57"/>
        <v>0.23838059649383223</v>
      </c>
      <c r="S31" s="4">
        <f t="shared" si="58"/>
        <v>0.15665461401905584</v>
      </c>
      <c r="T31" s="4">
        <v>1.28</v>
      </c>
      <c r="U31" s="15">
        <v>0.05</v>
      </c>
      <c r="V31" s="15">
        <v>0.23</v>
      </c>
      <c r="W31" s="15">
        <v>0.23</v>
      </c>
      <c r="X31" s="6">
        <v>0.23</v>
      </c>
      <c r="Y31" s="5">
        <v>0.44</v>
      </c>
      <c r="Z31" s="15">
        <v>0.04</v>
      </c>
      <c r="AA31" s="15">
        <v>0.11</v>
      </c>
      <c r="AB31" s="15">
        <v>0.09</v>
      </c>
      <c r="AC31" s="6">
        <v>0.09</v>
      </c>
      <c r="AD31" s="5">
        <f>SQRT(ABS(T31-8.1)^2 + ABS(Y31-0.081)^2)</f>
        <v>6.8294422173410316</v>
      </c>
      <c r="AE31" s="5">
        <f t="shared" si="55"/>
        <v>8.0501044092607881</v>
      </c>
      <c r="AF31" s="5">
        <f t="shared" si="55"/>
        <v>7.8700534305683076</v>
      </c>
      <c r="AG31" s="5">
        <f t="shared" si="55"/>
        <v>7.87000514612284</v>
      </c>
      <c r="AH31" s="6">
        <f t="shared" si="55"/>
        <v>7.87000514612284</v>
      </c>
      <c r="AI31" s="19">
        <f>AVERAGE(AD31, AE31, AF31, AG31, AH31)</f>
        <v>7.6979220698831607</v>
      </c>
      <c r="AJ31" s="15">
        <f>_xlfn.VAR.S(AD31:AH31)</f>
        <v>0.24178600750715981</v>
      </c>
      <c r="AK31" s="4">
        <v>6.94</v>
      </c>
      <c r="AL31" s="15">
        <v>6.16</v>
      </c>
      <c r="AM31" s="15">
        <v>5.8</v>
      </c>
      <c r="AN31" s="15">
        <v>5.77</v>
      </c>
      <c r="AO31" s="6">
        <v>6.04</v>
      </c>
      <c r="AP31" s="4">
        <v>0.86</v>
      </c>
      <c r="AQ31" s="15">
        <v>1.23</v>
      </c>
      <c r="AR31" s="15">
        <v>1.36</v>
      </c>
      <c r="AS31" s="15">
        <v>1.36</v>
      </c>
      <c r="AT31" s="6">
        <v>1.33</v>
      </c>
      <c r="AU31" s="6">
        <f>SQRT(ABS(AK31-8.1)^2 + ABS(AP31-0.081)^2)</f>
        <v>1.3972977492288459</v>
      </c>
      <c r="AV31" s="6">
        <f t="shared" si="37"/>
        <v>2.254728586770478</v>
      </c>
      <c r="AW31" s="6">
        <f t="shared" si="38"/>
        <v>2.6316992609338929</v>
      </c>
      <c r="AX31" s="6">
        <f t="shared" si="39"/>
        <v>2.6579580508352647</v>
      </c>
      <c r="AY31" s="6">
        <f t="shared" si="40"/>
        <v>2.4090664166851021</v>
      </c>
      <c r="AZ31" s="4">
        <f>AVERAGE(AU31:AY31)</f>
        <v>2.2701500128907166</v>
      </c>
      <c r="BA31" s="6">
        <f>_xlfn.VAR.S(AU31:AY31)</f>
        <v>0.26562989871534626</v>
      </c>
      <c r="BB31" s="4">
        <v>8.0299999999999994</v>
      </c>
      <c r="BC31" s="15">
        <v>8.07</v>
      </c>
      <c r="BD31" s="15">
        <v>8.15</v>
      </c>
      <c r="BE31" s="15">
        <v>8.08</v>
      </c>
      <c r="BF31" s="6">
        <v>8.06</v>
      </c>
      <c r="BG31" s="4">
        <v>0.06</v>
      </c>
      <c r="BH31" s="15">
        <v>0.08</v>
      </c>
      <c r="BI31" s="15">
        <v>0.05</v>
      </c>
      <c r="BJ31" s="15">
        <v>0.05</v>
      </c>
      <c r="BK31" s="6">
        <v>0.06</v>
      </c>
      <c r="BL31" s="4">
        <f>SQRT(ABS(BB31-8.1)^2 + ABS(BG31-0.081)^2)</f>
        <v>7.3082145562374121E-2</v>
      </c>
      <c r="BM31" s="4">
        <f t="shared" si="56"/>
        <v>3.001666203960663E-2</v>
      </c>
      <c r="BN31" s="4">
        <f t="shared" si="56"/>
        <v>5.8830264320331511E-2</v>
      </c>
      <c r="BO31" s="4">
        <f t="shared" si="56"/>
        <v>3.68917334913932E-2</v>
      </c>
      <c r="BP31" s="4">
        <f t="shared" si="56"/>
        <v>4.5177427992305313E-2</v>
      </c>
      <c r="BQ31" s="4">
        <f t="shared" si="7"/>
        <v>4.8799646681202152E-2</v>
      </c>
      <c r="BR31" s="6">
        <f t="shared" si="8"/>
        <v>2.9949310473729139E-4</v>
      </c>
      <c r="BW31" s="34">
        <v>500</v>
      </c>
      <c r="BX31" s="27" t="s">
        <v>15</v>
      </c>
      <c r="BY31" s="2">
        <f>AI31+AJ31</f>
        <v>7.9397080773903204</v>
      </c>
      <c r="BZ31" s="2">
        <f>AZ31+BA31</f>
        <v>2.5357799116060629</v>
      </c>
      <c r="CA31" s="3">
        <f t="shared" si="9"/>
        <v>4.9099139785939445E-2</v>
      </c>
    </row>
    <row r="32" spans="1:79" ht="17.5" thickBot="1" x14ac:dyDescent="0.5">
      <c r="A32" s="16">
        <v>500</v>
      </c>
      <c r="B32" s="12">
        <v>20000</v>
      </c>
      <c r="C32" s="4">
        <v>9.33</v>
      </c>
      <c r="D32" s="4">
        <v>8.07</v>
      </c>
      <c r="E32" s="4">
        <v>8.14</v>
      </c>
      <c r="F32" s="4">
        <v>8.15</v>
      </c>
      <c r="G32" s="4">
        <v>8.18</v>
      </c>
      <c r="H32" s="4">
        <v>0.09</v>
      </c>
      <c r="I32" s="4">
        <v>0.03</v>
      </c>
      <c r="J32" s="4">
        <v>7.0000000000000007E-2</v>
      </c>
      <c r="K32" s="4">
        <v>0.04</v>
      </c>
      <c r="L32" s="4">
        <v>7.0000000000000007E-2</v>
      </c>
      <c r="M32" s="4">
        <f t="shared" si="59"/>
        <v>1.2300329263885585</v>
      </c>
      <c r="N32" s="4">
        <f t="shared" si="51"/>
        <v>5.9169248769947738E-2</v>
      </c>
      <c r="O32" s="4">
        <f t="shared" si="52"/>
        <v>4.1484937025383965E-2</v>
      </c>
      <c r="P32" s="4">
        <f t="shared" si="53"/>
        <v>6.4660652641309393E-2</v>
      </c>
      <c r="Q32" s="4">
        <f t="shared" si="54"/>
        <v>8.0752708932889744E-2</v>
      </c>
      <c r="R32" s="4">
        <f t="shared" si="57"/>
        <v>0.29522009475161787</v>
      </c>
      <c r="S32" s="4">
        <f t="shared" si="58"/>
        <v>0.27328261956855748</v>
      </c>
      <c r="T32" s="4">
        <v>0.92</v>
      </c>
      <c r="U32" s="15">
        <v>0.24</v>
      </c>
      <c r="V32" s="15">
        <v>0.23</v>
      </c>
      <c r="W32" s="15">
        <v>0.22</v>
      </c>
      <c r="X32" s="6">
        <v>0.16</v>
      </c>
      <c r="Y32" s="5">
        <v>0.24</v>
      </c>
      <c r="Z32" s="15">
        <v>0.1</v>
      </c>
      <c r="AA32" s="15">
        <v>0.11</v>
      </c>
      <c r="AB32" s="15">
        <v>0.09</v>
      </c>
      <c r="AC32" s="6">
        <v>0.1</v>
      </c>
      <c r="AD32" s="5">
        <f>SQRT(ABS(T32-8.1)^2 + ABS(Y32-0.081)^2)</f>
        <v>7.1817602995365979</v>
      </c>
      <c r="AE32" s="5">
        <f t="shared" si="55"/>
        <v>7.8600229643430426</v>
      </c>
      <c r="AF32" s="5">
        <f t="shared" si="55"/>
        <v>7.8700534305683076</v>
      </c>
      <c r="AG32" s="5">
        <f t="shared" si="55"/>
        <v>7.8800051395922326</v>
      </c>
      <c r="AH32" s="6">
        <f t="shared" si="55"/>
        <v>7.9400227329649367</v>
      </c>
      <c r="AI32" s="19">
        <f>AVERAGE(AD32, AE32, AF32, AG32, AH32)</f>
        <v>7.7463729134010233</v>
      </c>
      <c r="AJ32" s="15">
        <f>_xlfn.VAR.S(AD32:AH32)</f>
        <v>0.10058960815866598</v>
      </c>
      <c r="AK32" s="4">
        <v>7.03</v>
      </c>
      <c r="AL32" s="15">
        <v>6.12</v>
      </c>
      <c r="AM32" s="15">
        <v>5.52</v>
      </c>
      <c r="AN32" s="15">
        <v>5.8</v>
      </c>
      <c r="AO32" s="6">
        <v>6.06</v>
      </c>
      <c r="AP32" s="4">
        <v>0.82</v>
      </c>
      <c r="AQ32" s="15">
        <v>1.26</v>
      </c>
      <c r="AR32" s="15">
        <v>1.25</v>
      </c>
      <c r="AS32" s="15">
        <v>1.33</v>
      </c>
      <c r="AT32" s="6">
        <v>1.32</v>
      </c>
      <c r="AU32" s="6">
        <f>SQRT(ABS(AK32-8.1)^2 + ABS(AP32-0.081)^2)</f>
        <v>1.3003926330151208</v>
      </c>
      <c r="AV32" s="6">
        <f t="shared" si="37"/>
        <v>2.3044394112234756</v>
      </c>
      <c r="AW32" s="6">
        <f t="shared" si="38"/>
        <v>2.8324831861813409</v>
      </c>
      <c r="AX32" s="6">
        <f t="shared" si="39"/>
        <v>2.6172506567006528</v>
      </c>
      <c r="AY32" s="6">
        <f t="shared" si="40"/>
        <v>2.3867804674917212</v>
      </c>
      <c r="AZ32" s="4">
        <f>AVERAGE(AU32:AY32)</f>
        <v>2.2882692709224624</v>
      </c>
      <c r="BA32" s="6">
        <f>_xlfn.VAR.S(AU32:AY32)</f>
        <v>0.3475659296899769</v>
      </c>
      <c r="BB32" s="4">
        <v>8.07</v>
      </c>
      <c r="BC32" s="15">
        <v>8.19</v>
      </c>
      <c r="BD32" s="15">
        <v>8.14</v>
      </c>
      <c r="BE32" s="15">
        <v>8.1199999999999992</v>
      </c>
      <c r="BF32" s="6">
        <v>8.06</v>
      </c>
      <c r="BG32" s="4">
        <v>7.0000000000000007E-2</v>
      </c>
      <c r="BH32" s="15">
        <v>0.06</v>
      </c>
      <c r="BI32" s="15">
        <v>0.05</v>
      </c>
      <c r="BJ32" s="15">
        <v>0.05</v>
      </c>
      <c r="BK32" s="6">
        <v>0.06</v>
      </c>
      <c r="BL32" s="4">
        <f>SQRT(ABS(BB32-8.1)^2 + ABS(BG32-0.081)^2)</f>
        <v>3.1953090617340314E-2</v>
      </c>
      <c r="BM32" s="4">
        <f t="shared" si="56"/>
        <v>9.2417530804496051E-2</v>
      </c>
      <c r="BN32" s="4">
        <f t="shared" si="56"/>
        <v>5.0606323715520707E-2</v>
      </c>
      <c r="BO32" s="4">
        <f t="shared" si="56"/>
        <v>3.68917334913932E-2</v>
      </c>
      <c r="BP32" s="4">
        <f t="shared" si="56"/>
        <v>4.5177427992305313E-2</v>
      </c>
      <c r="BQ32" s="4">
        <f t="shared" si="7"/>
        <v>5.1409221324211107E-2</v>
      </c>
      <c r="BR32" s="6">
        <f t="shared" si="8"/>
        <v>5.7761495354782854E-4</v>
      </c>
      <c r="BW32" s="34">
        <v>500</v>
      </c>
      <c r="BX32" s="27" t="s">
        <v>16</v>
      </c>
      <c r="BY32" s="2">
        <f>AI32+AJ32</f>
        <v>7.8469625215596892</v>
      </c>
      <c r="BZ32" s="2">
        <f>AZ32+BA32</f>
        <v>2.6358352006124393</v>
      </c>
      <c r="CA32" s="3">
        <f t="shared" si="9"/>
        <v>5.1986836277758935E-2</v>
      </c>
    </row>
    <row r="33" spans="1:79" ht="17.5" thickBot="1" x14ac:dyDescent="0.5">
      <c r="A33" s="16"/>
      <c r="B33" s="1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5"/>
      <c r="V33" s="5"/>
      <c r="W33" s="5"/>
      <c r="X33" s="6"/>
      <c r="Y33" s="5"/>
      <c r="Z33" s="5"/>
      <c r="AA33" s="5"/>
      <c r="AB33" s="5"/>
      <c r="AC33" s="6"/>
      <c r="AD33" s="5"/>
      <c r="AE33" s="5"/>
      <c r="AF33" s="5"/>
      <c r="AG33" s="5"/>
      <c r="AH33" s="6"/>
      <c r="AI33" s="19"/>
      <c r="AJ33" s="15"/>
      <c r="AK33" s="4"/>
      <c r="AL33" s="5"/>
      <c r="AM33" s="5"/>
      <c r="AN33" s="5"/>
      <c r="AO33" s="6"/>
      <c r="AP33" s="4"/>
      <c r="AQ33" s="5"/>
      <c r="AR33" s="5"/>
      <c r="AS33" s="5"/>
      <c r="AT33" s="6"/>
      <c r="AU33" s="6"/>
      <c r="AV33" s="6"/>
      <c r="AW33" s="6"/>
      <c r="AX33" s="6"/>
      <c r="AY33" s="6"/>
      <c r="AZ33" s="4"/>
      <c r="BA33" s="6"/>
      <c r="BB33" s="4"/>
      <c r="BC33" s="5"/>
      <c r="BD33" s="5"/>
      <c r="BE33" s="5"/>
      <c r="BF33" s="6"/>
      <c r="BG33" s="4"/>
      <c r="BH33" s="5"/>
      <c r="BI33" s="5"/>
      <c r="BJ33" s="5"/>
      <c r="BK33" s="6"/>
      <c r="BL33" s="4"/>
      <c r="BM33" s="4"/>
      <c r="BN33" s="4"/>
      <c r="BO33" s="4"/>
      <c r="BP33" s="4"/>
      <c r="BQ33" s="4"/>
      <c r="BR33" s="6"/>
      <c r="BW33" s="34"/>
      <c r="BX33" s="27"/>
      <c r="BY33" s="2"/>
      <c r="BZ33" s="2"/>
      <c r="CA33" s="3"/>
    </row>
    <row r="34" spans="1:79" ht="17.5" thickBot="1" x14ac:dyDescent="0.5">
      <c r="A34" s="16">
        <v>1000</v>
      </c>
      <c r="B34" s="12">
        <v>5000</v>
      </c>
      <c r="C34" s="4">
        <v>5.8</v>
      </c>
      <c r="D34" s="4">
        <v>6.11</v>
      </c>
      <c r="E34" s="4">
        <v>6.11</v>
      </c>
      <c r="F34" s="4">
        <v>6.02</v>
      </c>
      <c r="G34" s="4">
        <v>5.98</v>
      </c>
      <c r="H34" s="4">
        <v>1.88</v>
      </c>
      <c r="I34" s="4">
        <v>1.73</v>
      </c>
      <c r="J34" s="4">
        <v>1.8</v>
      </c>
      <c r="K34" s="4">
        <v>1.38</v>
      </c>
      <c r="L34" s="4">
        <v>1.61</v>
      </c>
      <c r="M34" s="4">
        <f>SQRT((C34-8.1)^2+(H34-0.081)^2)</f>
        <v>2.9200001712328718</v>
      </c>
      <c r="N34" s="4">
        <f t="shared" ref="N34:N37" si="60">SQRT((D34-8.1)^2+(I34-0.081)^2)</f>
        <v>2.5844343675164199</v>
      </c>
      <c r="O34" s="4">
        <f t="shared" ref="O34:O37" si="61">SQRT((E34-8.1)^2+(J34-0.081)^2)</f>
        <v>2.6296503569866467</v>
      </c>
      <c r="P34" s="4">
        <f t="shared" ref="P34:P37" si="62">SQRT((F34-8.1)^2+(K34-0.081)^2)</f>
        <v>2.4523052420120952</v>
      </c>
      <c r="Q34" s="4">
        <f t="shared" ref="Q34:Q37" si="63">SQRT((G34-8.1)^2+(L34-0.081)^2)</f>
        <v>2.6138555813204367</v>
      </c>
      <c r="R34" s="4">
        <f>AVERAGE(M34:Q34)</f>
        <v>2.6400491438136937</v>
      </c>
      <c r="S34" s="4">
        <f>_xlfn.VAR.S(M34:Q34)</f>
        <v>2.9376897810725E-2</v>
      </c>
      <c r="T34" s="4">
        <v>0.03</v>
      </c>
      <c r="U34" s="19">
        <v>0.05</v>
      </c>
      <c r="V34" s="19">
        <v>0.43</v>
      </c>
      <c r="W34" s="19">
        <v>0.4</v>
      </c>
      <c r="X34" s="6">
        <v>0.38</v>
      </c>
      <c r="Y34" s="5">
        <v>0.24</v>
      </c>
      <c r="Z34" s="15">
        <v>0.3</v>
      </c>
      <c r="AA34" s="15">
        <v>0.2</v>
      </c>
      <c r="AB34" s="15">
        <v>0.18</v>
      </c>
      <c r="AC34" s="6">
        <v>0.16</v>
      </c>
      <c r="AD34" s="5">
        <f>SQRT(ABS(T34-8.1)^2 + ABS(Y34-0.081)^2)</f>
        <v>8.0715662048948111</v>
      </c>
      <c r="AE34" s="5">
        <f t="shared" ref="AE34:AH37" si="64">SQRT(ABS(U34-8.1)^2 + ABS(Z34-0.081)^2)</f>
        <v>8.0529783931164243</v>
      </c>
      <c r="AF34" s="5">
        <f t="shared" si="64"/>
        <v>7.6709230865652671</v>
      </c>
      <c r="AG34" s="5">
        <f t="shared" si="64"/>
        <v>7.7006364022722167</v>
      </c>
      <c r="AH34" s="6">
        <f t="shared" si="64"/>
        <v>7.7204041992631449</v>
      </c>
      <c r="AI34" s="19">
        <f>AVERAGE(AD34, AE34, AF34, AG34, AH34)</f>
        <v>7.8433016572223719</v>
      </c>
      <c r="AJ34" s="15">
        <f>_xlfn.VAR.S(AD34:AH34)</f>
        <v>4.0310142265976671E-2</v>
      </c>
      <c r="AK34" s="4">
        <v>5.05</v>
      </c>
      <c r="AL34" s="5">
        <v>4.93</v>
      </c>
      <c r="AM34" s="5">
        <v>6.23</v>
      </c>
      <c r="AN34" s="15">
        <v>6.15</v>
      </c>
      <c r="AO34" s="6">
        <v>6.11</v>
      </c>
      <c r="AP34" s="4">
        <v>1.51</v>
      </c>
      <c r="AQ34" s="5">
        <v>1.8</v>
      </c>
      <c r="AR34" s="15">
        <v>1.29</v>
      </c>
      <c r="AS34" s="15">
        <v>1.25</v>
      </c>
      <c r="AT34" s="6">
        <v>1.23</v>
      </c>
      <c r="AU34" s="6">
        <f>SQRT(ABS(AK34-8.1)^2 + ABS(AP34-0.081)^2)</f>
        <v>3.3681658213336232</v>
      </c>
      <c r="AV34" s="6">
        <f t="shared" si="37"/>
        <v>3.6060866600790393</v>
      </c>
      <c r="AW34" s="6">
        <f t="shared" si="38"/>
        <v>2.2267871474391074</v>
      </c>
      <c r="AX34" s="6">
        <f t="shared" si="39"/>
        <v>2.2735569049399218</v>
      </c>
      <c r="AY34" s="6">
        <f t="shared" si="40"/>
        <v>2.2978905543998387</v>
      </c>
      <c r="AZ34" s="4">
        <f>AVERAGE(AU34:AY34)</f>
        <v>2.7544974176383059</v>
      </c>
      <c r="BA34" s="6">
        <f>_xlfn.VAR.S(AU34:AY34)</f>
        <v>0.45501622027987843</v>
      </c>
      <c r="BB34" s="4">
        <v>6.44</v>
      </c>
      <c r="BC34" s="5">
        <v>5.95</v>
      </c>
      <c r="BD34" s="5">
        <v>8.08</v>
      </c>
      <c r="BE34" s="15">
        <v>8.1</v>
      </c>
      <c r="BF34" s="6">
        <v>8.09</v>
      </c>
      <c r="BG34" s="4">
        <v>1.37</v>
      </c>
      <c r="BH34" s="5">
        <v>1.54</v>
      </c>
      <c r="BI34" s="15">
        <v>0.05</v>
      </c>
      <c r="BJ34" s="15">
        <v>0.08</v>
      </c>
      <c r="BK34" s="6">
        <v>0.05</v>
      </c>
      <c r="BL34" s="4">
        <f>SQRT(ABS(BB34-8.1)^2 + ABS(BG34-0.081)^2)</f>
        <v>2.1016947923045342</v>
      </c>
      <c r="BM34" s="4">
        <f t="shared" ref="BM34:BP37" si="65">SQRT(ABS(BC34-8.1)^2 + ABS(BH34-0.081)^2)</f>
        <v>2.5983034849686049</v>
      </c>
      <c r="BN34" s="4">
        <f t="shared" si="65"/>
        <v>3.68917334913932E-2</v>
      </c>
      <c r="BO34" s="4">
        <f t="shared" si="65"/>
        <v>1.0000000000000009E-3</v>
      </c>
      <c r="BP34" s="4">
        <f t="shared" si="65"/>
        <v>3.2572994949804597E-2</v>
      </c>
      <c r="BQ34" s="4">
        <f t="shared" si="7"/>
        <v>0.95409260114286742</v>
      </c>
      <c r="BR34" s="6">
        <f t="shared" si="8"/>
        <v>1.6548153855555456</v>
      </c>
      <c r="BW34" s="34">
        <v>1000</v>
      </c>
      <c r="BX34" s="27" t="s">
        <v>13</v>
      </c>
      <c r="BY34" s="2">
        <f>AI34+AJ34</f>
        <v>7.8836117994883486</v>
      </c>
      <c r="BZ34" s="2">
        <f>AZ34+BA34</f>
        <v>3.2095136379181843</v>
      </c>
      <c r="CA34" s="3">
        <f t="shared" si="9"/>
        <v>2.6089079866984131</v>
      </c>
    </row>
    <row r="35" spans="1:79" ht="17.5" thickBot="1" x14ac:dyDescent="0.5">
      <c r="A35" s="16">
        <v>1000</v>
      </c>
      <c r="B35" s="12">
        <v>10000</v>
      </c>
      <c r="C35" s="4">
        <v>7.65</v>
      </c>
      <c r="D35" s="4">
        <v>7.98</v>
      </c>
      <c r="E35" s="4">
        <v>7.17</v>
      </c>
      <c r="F35" s="4">
        <v>8.18</v>
      </c>
      <c r="G35" s="4">
        <v>8.07</v>
      </c>
      <c r="H35" s="4">
        <v>1.85</v>
      </c>
      <c r="I35" s="4">
        <v>0.19</v>
      </c>
      <c r="J35" s="4">
        <v>1.21</v>
      </c>
      <c r="K35" s="4">
        <v>0.08</v>
      </c>
      <c r="L35" s="4">
        <v>0.08</v>
      </c>
      <c r="M35" s="4">
        <f>SQRT((C35-8.1)^2+(H35-0.081)^2)</f>
        <v>1.8253385987262745</v>
      </c>
      <c r="N35" s="4">
        <f t="shared" si="60"/>
        <v>0.16211415730897721</v>
      </c>
      <c r="O35" s="4">
        <f t="shared" si="61"/>
        <v>1.4627169924493253</v>
      </c>
      <c r="P35" s="4">
        <f t="shared" si="62"/>
        <v>8.0006249755878514E-2</v>
      </c>
      <c r="Q35" s="4">
        <f t="shared" si="63"/>
        <v>3.001666203960663E-2</v>
      </c>
      <c r="R35" s="4">
        <f t="shared" ref="R35:R37" si="66">AVERAGE(M35:Q35)</f>
        <v>0.71203853205601253</v>
      </c>
      <c r="S35" s="4">
        <f t="shared" ref="S35:S37" si="67">_xlfn.VAR.S(M35:Q35)</f>
        <v>0.7424976610843983</v>
      </c>
      <c r="T35" s="4">
        <v>0.05</v>
      </c>
      <c r="U35" s="15">
        <v>0.01</v>
      </c>
      <c r="V35" s="15">
        <v>0.42</v>
      </c>
      <c r="W35" s="15">
        <v>0.37</v>
      </c>
      <c r="X35" s="6">
        <v>0.4</v>
      </c>
      <c r="Y35" s="5">
        <v>7.0000000000000007E-2</v>
      </c>
      <c r="Z35" s="15">
        <v>7.0000000000000007E-2</v>
      </c>
      <c r="AA35" s="15">
        <v>0.19</v>
      </c>
      <c r="AB35" s="15">
        <v>0.17</v>
      </c>
      <c r="AC35" s="6">
        <v>0.16</v>
      </c>
      <c r="AD35" s="5">
        <f>SQRT(ABS(T35-8.1)^2 + ABS(Y35-0.081)^2)</f>
        <v>8.0500075155244399</v>
      </c>
      <c r="AE35" s="5">
        <f t="shared" si="64"/>
        <v>8.0900074783648996</v>
      </c>
      <c r="AF35" s="5">
        <f t="shared" si="64"/>
        <v>7.680773463655858</v>
      </c>
      <c r="AG35" s="5">
        <f t="shared" si="64"/>
        <v>7.7305123374844955</v>
      </c>
      <c r="AH35" s="6">
        <f t="shared" si="64"/>
        <v>7.700405249076181</v>
      </c>
      <c r="AI35" s="19">
        <f>AVERAGE(AD35, AE35, AF35, AG35, AH35)</f>
        <v>7.8503412088211748</v>
      </c>
      <c r="AJ35" s="15">
        <f>_xlfn.VAR.S(AD35:AH35)</f>
        <v>4.0724881355113096E-2</v>
      </c>
      <c r="AK35" s="4">
        <v>3.8</v>
      </c>
      <c r="AL35" s="5">
        <v>4.75</v>
      </c>
      <c r="AM35" s="5">
        <v>6.07</v>
      </c>
      <c r="AN35" s="15">
        <v>6.01</v>
      </c>
      <c r="AO35" s="6">
        <v>6.22</v>
      </c>
      <c r="AP35" s="4">
        <v>1.28</v>
      </c>
      <c r="AQ35" s="5">
        <v>1.56</v>
      </c>
      <c r="AR35" s="15">
        <v>1.25</v>
      </c>
      <c r="AS35" s="15">
        <v>1.2</v>
      </c>
      <c r="AT35" s="6">
        <v>1.28</v>
      </c>
      <c r="AU35" s="6">
        <f>SQRT(ABS(AK35-8.1)^2 + ABS(AP35-0.081)^2)</f>
        <v>4.4640341620556621</v>
      </c>
      <c r="AV35" s="6">
        <f t="shared" si="37"/>
        <v>3.661958628930698</v>
      </c>
      <c r="AW35" s="6">
        <f t="shared" si="38"/>
        <v>2.3425330307169623</v>
      </c>
      <c r="AX35" s="6">
        <f t="shared" si="39"/>
        <v>2.3707089656893778</v>
      </c>
      <c r="AY35" s="6">
        <f t="shared" si="40"/>
        <v>2.2297984213825246</v>
      </c>
      <c r="AZ35" s="4">
        <f>AVERAGE(AU35:AY35)</f>
        <v>3.0138066417550449</v>
      </c>
      <c r="BA35" s="6">
        <f>_xlfn.VAR.S(AU35:AY35)</f>
        <v>1.0005281576414706</v>
      </c>
      <c r="BB35" s="4">
        <v>8.1</v>
      </c>
      <c r="BC35" s="5">
        <v>8.0299999999999994</v>
      </c>
      <c r="BD35" s="5">
        <v>8.08</v>
      </c>
      <c r="BE35" s="15">
        <v>8.1</v>
      </c>
      <c r="BF35" s="6">
        <v>8.09</v>
      </c>
      <c r="BG35" s="4">
        <v>0.06</v>
      </c>
      <c r="BH35" s="5">
        <v>0.18</v>
      </c>
      <c r="BI35" s="15">
        <v>0.05</v>
      </c>
      <c r="BJ35" s="15">
        <v>0.08</v>
      </c>
      <c r="BK35" s="6">
        <v>0.05</v>
      </c>
      <c r="BL35" s="4">
        <f>SQRT(ABS(BB35-8.1)^2 + ABS(BG35-0.081)^2)</f>
        <v>2.1000000000000005E-2</v>
      </c>
      <c r="BM35" s="4">
        <f t="shared" si="65"/>
        <v>0.1212476803901833</v>
      </c>
      <c r="BN35" s="4">
        <f t="shared" si="65"/>
        <v>3.68917334913932E-2</v>
      </c>
      <c r="BO35" s="4">
        <f t="shared" si="65"/>
        <v>1.0000000000000009E-3</v>
      </c>
      <c r="BP35" s="4">
        <f t="shared" si="65"/>
        <v>3.2572994949804597E-2</v>
      </c>
      <c r="BQ35" s="4">
        <f t="shared" si="7"/>
        <v>4.2542481766276216E-2</v>
      </c>
      <c r="BR35" s="6">
        <f t="shared" si="8"/>
        <v>2.1289215564575747E-3</v>
      </c>
      <c r="BW35" s="34">
        <v>1000</v>
      </c>
      <c r="BX35" s="27" t="s">
        <v>14</v>
      </c>
      <c r="BY35" s="2">
        <f>AI35+AJ35</f>
        <v>7.8910660901762881</v>
      </c>
      <c r="BZ35" s="2">
        <f>AZ35+BA35</f>
        <v>4.0143347993965151</v>
      </c>
      <c r="CA35" s="3">
        <f t="shared" si="9"/>
        <v>4.4671403322733789E-2</v>
      </c>
    </row>
    <row r="36" spans="1:79" ht="17.5" thickBot="1" x14ac:dyDescent="0.5">
      <c r="A36" s="16">
        <v>1000</v>
      </c>
      <c r="B36" s="12">
        <v>15000</v>
      </c>
      <c r="C36" s="4">
        <v>9.0299999999999994</v>
      </c>
      <c r="D36" s="4">
        <v>8.15</v>
      </c>
      <c r="E36" s="4">
        <v>8.0299999999999994</v>
      </c>
      <c r="F36" s="4">
        <v>8.1300000000000008</v>
      </c>
      <c r="G36" s="4">
        <v>8.01</v>
      </c>
      <c r="H36" s="4">
        <v>0.25</v>
      </c>
      <c r="I36" s="4">
        <v>0.06</v>
      </c>
      <c r="J36" s="4">
        <v>0.08</v>
      </c>
      <c r="K36" s="4">
        <v>0.08</v>
      </c>
      <c r="L36" s="4">
        <v>0.06</v>
      </c>
      <c r="M36" s="4">
        <f t="shared" ref="M36:M37" si="68">SQRT((C36-8.1)^2+(H36-0.081)^2)</f>
        <v>0.94523065968048214</v>
      </c>
      <c r="N36" s="4">
        <f t="shared" si="60"/>
        <v>5.4230987451825648E-2</v>
      </c>
      <c r="O36" s="4">
        <f t="shared" si="61"/>
        <v>7.0007142492748836E-2</v>
      </c>
      <c r="P36" s="4">
        <f t="shared" si="62"/>
        <v>3.0016662039608406E-2</v>
      </c>
      <c r="Q36" s="4">
        <f t="shared" si="63"/>
        <v>9.2417530804496051E-2</v>
      </c>
      <c r="R36" s="4">
        <f t="shared" si="66"/>
        <v>0.23838059649383223</v>
      </c>
      <c r="S36" s="4">
        <f t="shared" si="67"/>
        <v>0.15665461401905584</v>
      </c>
      <c r="T36" s="4">
        <v>0.05</v>
      </c>
      <c r="U36" s="15">
        <v>0.13</v>
      </c>
      <c r="V36" s="15">
        <v>0.41</v>
      </c>
      <c r="W36" s="15">
        <v>0.39</v>
      </c>
      <c r="X36" s="6">
        <v>0.36</v>
      </c>
      <c r="Y36" s="5">
        <v>0.04</v>
      </c>
      <c r="Z36" s="15">
        <v>0.08</v>
      </c>
      <c r="AA36" s="15">
        <v>0.18</v>
      </c>
      <c r="AB36" s="15">
        <v>0.16</v>
      </c>
      <c r="AC36" s="6">
        <v>0.16</v>
      </c>
      <c r="AD36" s="5">
        <f>SQRT(ABS(T36-8.1)^2 + ABS(Y36-0.081)^2)</f>
        <v>8.0501044092607881</v>
      </c>
      <c r="AE36" s="5">
        <f t="shared" si="64"/>
        <v>7.9700000627352567</v>
      </c>
      <c r="AF36" s="5">
        <f t="shared" si="64"/>
        <v>7.6906372297749162</v>
      </c>
      <c r="AG36" s="5">
        <f t="shared" si="64"/>
        <v>7.7104047234889039</v>
      </c>
      <c r="AH36" s="6">
        <f t="shared" si="64"/>
        <v>7.7404031548750734</v>
      </c>
      <c r="AI36" s="19">
        <f>AVERAGE(AD36, AE36, AF36, AG36, AH36)</f>
        <v>7.832309916026988</v>
      </c>
      <c r="AJ36" s="15">
        <f>_xlfn.VAR.S(AD36:AH36)</f>
        <v>2.7442974131643195E-2</v>
      </c>
      <c r="AK36" s="4">
        <v>4.58</v>
      </c>
      <c r="AL36" s="5">
        <v>4</v>
      </c>
      <c r="AM36" s="5">
        <v>6.06</v>
      </c>
      <c r="AN36" s="15">
        <v>5.99</v>
      </c>
      <c r="AO36" s="6">
        <v>6.27</v>
      </c>
      <c r="AP36" s="4">
        <v>1.42</v>
      </c>
      <c r="AQ36" s="5">
        <v>1.4</v>
      </c>
      <c r="AR36" s="15">
        <v>1.24</v>
      </c>
      <c r="AS36" s="15">
        <v>1.2</v>
      </c>
      <c r="AT36" s="6">
        <v>1.31</v>
      </c>
      <c r="AU36" s="6">
        <f>SQRT(ABS(AK36-8.1)^2 + ABS(AP36-0.081)^2)</f>
        <v>3.7660750125296225</v>
      </c>
      <c r="AV36" s="6">
        <f t="shared" si="37"/>
        <v>4.3069433476654879</v>
      </c>
      <c r="AW36" s="6">
        <f t="shared" si="38"/>
        <v>2.3462482818320827</v>
      </c>
      <c r="AX36" s="6">
        <f t="shared" si="39"/>
        <v>2.3883594788054827</v>
      </c>
      <c r="AY36" s="6">
        <f t="shared" si="40"/>
        <v>2.2043912992025714</v>
      </c>
      <c r="AZ36" s="4">
        <f>AVERAGE(AU36:AY36)</f>
        <v>3.0024034840070497</v>
      </c>
      <c r="BA36" s="6">
        <f>_xlfn.VAR.S(AU36:AY36)</f>
        <v>0.93235789902791133</v>
      </c>
      <c r="BB36" s="4">
        <v>8.23</v>
      </c>
      <c r="BC36" s="5">
        <v>8.01</v>
      </c>
      <c r="BD36" s="5">
        <v>8.08</v>
      </c>
      <c r="BE36" s="15">
        <v>8.0399999999999991</v>
      </c>
      <c r="BF36" s="6">
        <v>8.14</v>
      </c>
      <c r="BG36" s="4">
        <v>0.05</v>
      </c>
      <c r="BH36" s="5">
        <v>0.06</v>
      </c>
      <c r="BI36" s="15">
        <v>0.05</v>
      </c>
      <c r="BJ36" s="15">
        <v>0.1</v>
      </c>
      <c r="BK36" s="6">
        <v>0.06</v>
      </c>
      <c r="BL36" s="4">
        <f>SQRT(ABS(BB36-8.1)^2 + ABS(BG36-0.081)^2)</f>
        <v>0.13364505228402659</v>
      </c>
      <c r="BM36" s="4">
        <f t="shared" si="65"/>
        <v>9.2417530804496051E-2</v>
      </c>
      <c r="BN36" s="4">
        <f t="shared" si="65"/>
        <v>3.68917334913932E-2</v>
      </c>
      <c r="BO36" s="4">
        <f t="shared" si="65"/>
        <v>6.2936475910238723E-2</v>
      </c>
      <c r="BP36" s="4">
        <f t="shared" si="65"/>
        <v>4.5177427992306889E-2</v>
      </c>
      <c r="BQ36" s="4">
        <f t="shared" si="7"/>
        <v>7.4213644096492296E-2</v>
      </c>
      <c r="BR36" s="6">
        <f t="shared" si="8"/>
        <v>1.5566687873990416E-3</v>
      </c>
      <c r="BW36" s="34">
        <v>1000</v>
      </c>
      <c r="BX36" s="27" t="s">
        <v>15</v>
      </c>
      <c r="BY36" s="2">
        <f>AI36+AJ36</f>
        <v>7.8597528901586315</v>
      </c>
      <c r="BZ36" s="2">
        <f>AZ36+BA36</f>
        <v>3.934761383034961</v>
      </c>
      <c r="CA36" s="3">
        <f t="shared" si="9"/>
        <v>7.5770312883891341E-2</v>
      </c>
    </row>
    <row r="37" spans="1:79" ht="17.5" thickBot="1" x14ac:dyDescent="0.5">
      <c r="A37" s="16">
        <v>1000</v>
      </c>
      <c r="B37" s="12">
        <v>20000</v>
      </c>
      <c r="C37" s="4">
        <v>9.33</v>
      </c>
      <c r="D37" s="4">
        <v>8.07</v>
      </c>
      <c r="E37" s="4">
        <v>8.14</v>
      </c>
      <c r="F37" s="4">
        <v>8.15</v>
      </c>
      <c r="G37" s="4">
        <v>8.18</v>
      </c>
      <c r="H37" s="4">
        <v>0.09</v>
      </c>
      <c r="I37" s="4">
        <v>0.03</v>
      </c>
      <c r="J37" s="4">
        <v>7.0000000000000007E-2</v>
      </c>
      <c r="K37" s="4">
        <v>0.04</v>
      </c>
      <c r="L37" s="4">
        <v>7.0000000000000007E-2</v>
      </c>
      <c r="M37" s="4">
        <f t="shared" si="68"/>
        <v>1.2300329263885585</v>
      </c>
      <c r="N37" s="4">
        <f t="shared" si="60"/>
        <v>5.9169248769947738E-2</v>
      </c>
      <c r="O37" s="4">
        <f t="shared" si="61"/>
        <v>4.1484937025383965E-2</v>
      </c>
      <c r="P37" s="4">
        <f t="shared" si="62"/>
        <v>6.4660652641309393E-2</v>
      </c>
      <c r="Q37" s="4">
        <f t="shared" si="63"/>
        <v>8.0752708932889744E-2</v>
      </c>
      <c r="R37" s="4">
        <f t="shared" si="66"/>
        <v>0.29522009475161787</v>
      </c>
      <c r="S37" s="4">
        <f t="shared" si="67"/>
        <v>0.27328261956855748</v>
      </c>
      <c r="T37" s="4">
        <v>0.02</v>
      </c>
      <c r="U37" s="15">
        <v>0.42</v>
      </c>
      <c r="V37" s="15">
        <v>0.42</v>
      </c>
      <c r="W37" s="15">
        <v>0.38</v>
      </c>
      <c r="X37" s="6">
        <v>0.37</v>
      </c>
      <c r="Y37" s="5">
        <v>0.04</v>
      </c>
      <c r="Z37" s="15">
        <v>0.2</v>
      </c>
      <c r="AA37" s="15">
        <v>0.18</v>
      </c>
      <c r="AB37" s="15">
        <v>0.16</v>
      </c>
      <c r="AC37" s="6">
        <v>0.15</v>
      </c>
      <c r="AD37" s="5">
        <f>SQRT(ABS(T37-8.1)^2 + ABS(Y37-0.081)^2)</f>
        <v>8.0801040216076423</v>
      </c>
      <c r="AE37" s="5">
        <f t="shared" si="64"/>
        <v>7.6809218847739889</v>
      </c>
      <c r="AF37" s="5">
        <f t="shared" si="64"/>
        <v>7.6806380594323018</v>
      </c>
      <c r="AG37" s="5">
        <f t="shared" si="64"/>
        <v>7.7204041992631449</v>
      </c>
      <c r="AH37" s="6">
        <f t="shared" si="64"/>
        <v>7.7303079498814267</v>
      </c>
      <c r="AI37" s="19">
        <f>AVERAGE(AD37, AE37, AF37, AG37, AH37)</f>
        <v>7.7784752229917018</v>
      </c>
      <c r="AJ37" s="15">
        <f>_xlfn.VAR.S(AD37:AH37)</f>
        <v>2.8940256630256574E-2</v>
      </c>
      <c r="AK37" s="4">
        <v>4.22</v>
      </c>
      <c r="AL37" s="15">
        <v>6.35</v>
      </c>
      <c r="AM37" s="15">
        <v>6.18</v>
      </c>
      <c r="AN37" s="15">
        <v>6.03</v>
      </c>
      <c r="AO37" s="6">
        <v>5.78</v>
      </c>
      <c r="AP37" s="4">
        <v>1.29</v>
      </c>
      <c r="AQ37" s="15">
        <v>1.32</v>
      </c>
      <c r="AR37" s="15">
        <v>1.27</v>
      </c>
      <c r="AS37" s="15">
        <v>1.21</v>
      </c>
      <c r="AT37" s="6">
        <v>1.27</v>
      </c>
      <c r="AU37" s="6">
        <f>SQRT(ABS(AK37-8.1)^2 + ABS(AP37-0.081)^2)</f>
        <v>4.0639981545271402</v>
      </c>
      <c r="AV37" s="6">
        <f t="shared" si="37"/>
        <v>2.1442063799923736</v>
      </c>
      <c r="AW37" s="6">
        <f t="shared" si="38"/>
        <v>2.2583447478186316</v>
      </c>
      <c r="AX37" s="6">
        <f t="shared" si="39"/>
        <v>2.3578678928218175</v>
      </c>
      <c r="AY37" s="6">
        <f t="shared" si="40"/>
        <v>2.6069370916844155</v>
      </c>
      <c r="AZ37" s="4">
        <f>AVERAGE(AU37:AY37)</f>
        <v>2.6862708533688755</v>
      </c>
      <c r="BA37" s="6">
        <f>_xlfn.VAR.S(AU37:AY37)</f>
        <v>0.62230737792606661</v>
      </c>
      <c r="BB37" s="4">
        <v>8.0399999999999991</v>
      </c>
      <c r="BC37" s="15">
        <v>8.07</v>
      </c>
      <c r="BD37" s="15">
        <v>8.0500000000000007</v>
      </c>
      <c r="BE37" s="15">
        <v>8.01</v>
      </c>
      <c r="BF37" s="6">
        <v>8.15</v>
      </c>
      <c r="BG37" s="4">
        <v>0.06</v>
      </c>
      <c r="BH37" s="15">
        <v>0.05</v>
      </c>
      <c r="BI37" s="15">
        <v>0.05</v>
      </c>
      <c r="BJ37" s="15">
        <v>0.1</v>
      </c>
      <c r="BK37" s="6">
        <v>7.0000000000000007E-2</v>
      </c>
      <c r="BL37" s="4">
        <f>SQRT(ABS(BB37-8.1)^2 + ABS(BG37-0.081)^2)</f>
        <v>6.3568860301251751E-2</v>
      </c>
      <c r="BM37" s="4">
        <f t="shared" si="65"/>
        <v>4.3139309220245538E-2</v>
      </c>
      <c r="BN37" s="4">
        <f t="shared" si="65"/>
        <v>5.8830264320330006E-2</v>
      </c>
      <c r="BO37" s="4">
        <f t="shared" si="65"/>
        <v>9.1983694207179875E-2</v>
      </c>
      <c r="BP37" s="4">
        <f t="shared" si="65"/>
        <v>5.1195702944681509E-2</v>
      </c>
      <c r="BQ37" s="4">
        <f t="shared" si="7"/>
        <v>6.1743566198737734E-2</v>
      </c>
      <c r="BR37" s="6">
        <f t="shared" si="8"/>
        <v>3.4591504132760586E-4</v>
      </c>
      <c r="BW37" s="34">
        <v>1000</v>
      </c>
      <c r="BX37" s="27" t="s">
        <v>16</v>
      </c>
      <c r="BY37" s="2">
        <f>AI37+AJ37</f>
        <v>7.8074154796219588</v>
      </c>
      <c r="BZ37" s="2">
        <f>AZ37+BA37</f>
        <v>3.3085782312949421</v>
      </c>
      <c r="CA37" s="3">
        <f t="shared" si="9"/>
        <v>6.2089481240065338E-2</v>
      </c>
    </row>
    <row r="38" spans="1:79" ht="17.5" thickBot="1" x14ac:dyDescent="0.5">
      <c r="A38" s="16"/>
      <c r="B38" s="1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5"/>
      <c r="V38" s="5"/>
      <c r="W38" s="5"/>
      <c r="X38" s="6"/>
      <c r="Y38" s="5"/>
      <c r="Z38" s="5"/>
      <c r="AA38" s="5"/>
      <c r="AB38" s="5"/>
      <c r="AC38" s="6"/>
      <c r="AD38" s="5"/>
      <c r="AE38" s="5"/>
      <c r="AF38" s="5"/>
      <c r="AG38" s="5"/>
      <c r="AH38" s="6"/>
      <c r="AI38" s="19"/>
      <c r="AJ38" s="15"/>
      <c r="AK38" s="4"/>
      <c r="AL38" s="5"/>
      <c r="AM38" s="5"/>
      <c r="AN38" s="5"/>
      <c r="AO38" s="6"/>
      <c r="AP38" s="4"/>
      <c r="AQ38" s="5"/>
      <c r="AR38" s="5"/>
      <c r="AS38" s="5"/>
      <c r="AT38" s="6"/>
      <c r="AU38" s="6"/>
      <c r="AV38" s="6"/>
      <c r="AW38" s="6"/>
      <c r="AX38" s="6"/>
      <c r="AY38" s="6"/>
      <c r="AZ38" s="4"/>
      <c r="BA38" s="6"/>
      <c r="BB38" s="4"/>
      <c r="BC38" s="5"/>
      <c r="BD38" s="5"/>
      <c r="BE38" s="5"/>
      <c r="BF38" s="6"/>
      <c r="BG38" s="4"/>
      <c r="BH38" s="5"/>
      <c r="BI38" s="5"/>
      <c r="BJ38" s="5"/>
      <c r="BK38" s="6"/>
      <c r="BL38" s="4"/>
      <c r="BM38" s="4"/>
      <c r="BN38" s="4"/>
      <c r="BO38" s="4"/>
      <c r="BP38" s="4"/>
      <c r="BQ38" s="4"/>
      <c r="BR38" s="6"/>
      <c r="BW38" s="34"/>
      <c r="BX38" s="27"/>
      <c r="BY38" s="2"/>
      <c r="BZ38" s="2"/>
      <c r="CA38" s="3"/>
    </row>
    <row r="39" spans="1:79" ht="17.5" thickBot="1" x14ac:dyDescent="0.5">
      <c r="A39" s="16">
        <v>5000</v>
      </c>
      <c r="B39" s="12">
        <v>5000</v>
      </c>
      <c r="C39" s="4">
        <v>5.8</v>
      </c>
      <c r="D39" s="4">
        <v>6.11</v>
      </c>
      <c r="E39" s="4">
        <v>6.11</v>
      </c>
      <c r="F39" s="4">
        <v>6.02</v>
      </c>
      <c r="G39" s="4">
        <v>5.98</v>
      </c>
      <c r="H39" s="4">
        <v>1.88</v>
      </c>
      <c r="I39" s="4">
        <v>1.73</v>
      </c>
      <c r="J39" s="4">
        <v>1.8</v>
      </c>
      <c r="K39" s="4">
        <v>1.38</v>
      </c>
      <c r="L39" s="4">
        <v>1.61</v>
      </c>
      <c r="M39" s="4">
        <f>SQRT((C39-8.1)^2+(H39-0.081)^2)</f>
        <v>2.9200001712328718</v>
      </c>
      <c r="N39" s="4">
        <f t="shared" ref="N39:N42" si="69">SQRT((D39-8.1)^2+(I39-0.081)^2)</f>
        <v>2.5844343675164199</v>
      </c>
      <c r="O39" s="4">
        <f t="shared" ref="O39:O42" si="70">SQRT((E39-8.1)^2+(J39-0.081)^2)</f>
        <v>2.6296503569866467</v>
      </c>
      <c r="P39" s="4">
        <f t="shared" ref="P39:P42" si="71">SQRT((F39-8.1)^2+(K39-0.081)^2)</f>
        <v>2.4523052420120952</v>
      </c>
      <c r="Q39" s="4">
        <f t="shared" ref="Q39:Q42" si="72">SQRT((G39-8.1)^2+(L39-0.081)^2)</f>
        <v>2.6138555813204367</v>
      </c>
      <c r="R39" s="4">
        <f>AVERAGE(M39:Q39)</f>
        <v>2.6400491438136937</v>
      </c>
      <c r="S39" s="4">
        <f>_xlfn.VAR.S(M39:Q39)</f>
        <v>2.9376897810725E-2</v>
      </c>
      <c r="T39" s="4">
        <v>0.04</v>
      </c>
      <c r="U39" s="19">
        <v>-0.05</v>
      </c>
      <c r="V39" s="19">
        <v>0.03</v>
      </c>
      <c r="W39" s="19">
        <v>0.02</v>
      </c>
      <c r="X39" s="6">
        <v>0.01</v>
      </c>
      <c r="Y39" s="5">
        <v>0.26</v>
      </c>
      <c r="Z39" s="15">
        <v>0.38</v>
      </c>
      <c r="AA39" s="15">
        <v>0.04</v>
      </c>
      <c r="AB39" s="15">
        <v>0.03</v>
      </c>
      <c r="AC39" s="6">
        <v>0.03</v>
      </c>
      <c r="AD39" s="5">
        <f>SQRT(ABS(T39-8.1)^2 + ABS(Y39-0.081)^2)</f>
        <v>8.0619874100621125</v>
      </c>
      <c r="AE39" s="5">
        <f t="shared" ref="AE39:AH42" si="73">SQRT(ABS(U39-8.1)^2 + ABS(Z39-0.081)^2)</f>
        <v>8.1554828796337979</v>
      </c>
      <c r="AF39" s="5">
        <f t="shared" si="73"/>
        <v>8.0701041505051236</v>
      </c>
      <c r="AG39" s="5">
        <f t="shared" si="73"/>
        <v>8.0801609513672439</v>
      </c>
      <c r="AH39" s="6">
        <f t="shared" si="73"/>
        <v>8.0901607524201893</v>
      </c>
      <c r="AI39" s="19">
        <f>AVERAGE(AD39, AE39, AF39, AG39, AH39)</f>
        <v>8.0915792287976931</v>
      </c>
      <c r="AJ39" s="15">
        <f>_xlfn.VAR.S(AD39:AH39)</f>
        <v>1.3882301121616223E-3</v>
      </c>
      <c r="AK39" s="4">
        <v>6.05</v>
      </c>
      <c r="AL39" s="15">
        <v>4.4800000000000004</v>
      </c>
      <c r="AM39" s="15">
        <v>6.55</v>
      </c>
      <c r="AN39" s="15">
        <v>6.47</v>
      </c>
      <c r="AO39" s="6">
        <v>6.22</v>
      </c>
      <c r="AP39" s="4">
        <v>1.58</v>
      </c>
      <c r="AQ39" s="15">
        <v>1.98</v>
      </c>
      <c r="AR39" s="15">
        <v>1.51</v>
      </c>
      <c r="AS39" s="15">
        <v>1.57</v>
      </c>
      <c r="AT39" s="6">
        <v>1.6</v>
      </c>
      <c r="AU39" s="6">
        <f>SQRT(ABS(AK39-8.1)^2 + ABS(AP39-0.081)^2)</f>
        <v>2.5395867774108449</v>
      </c>
      <c r="AV39" s="6">
        <f t="shared" si="37"/>
        <v>4.0878601981966058</v>
      </c>
      <c r="AW39" s="6">
        <f t="shared" si="38"/>
        <v>2.1082080068152664</v>
      </c>
      <c r="AX39" s="6">
        <f t="shared" si="39"/>
        <v>2.2077185056070894</v>
      </c>
      <c r="AY39" s="6">
        <f t="shared" si="40"/>
        <v>2.4169735207486243</v>
      </c>
      <c r="AZ39" s="4">
        <f>AVERAGE(AU39:AY39)</f>
        <v>2.6720694017556861</v>
      </c>
      <c r="BA39" s="6">
        <f>_xlfn.VAR.S(AU39:AY39)</f>
        <v>0.65516264025126247</v>
      </c>
      <c r="BB39" s="4">
        <v>6.23</v>
      </c>
      <c r="BC39" s="15">
        <v>6.13</v>
      </c>
      <c r="BD39" s="15">
        <v>8.1300000000000008</v>
      </c>
      <c r="BE39" s="15">
        <v>8.1199999999999992</v>
      </c>
      <c r="BF39" s="6">
        <v>8.15</v>
      </c>
      <c r="BG39" s="4">
        <v>1.65</v>
      </c>
      <c r="BH39" s="15">
        <v>1.84</v>
      </c>
      <c r="BI39" s="15">
        <v>7.0000000000000007E-2</v>
      </c>
      <c r="BJ39" s="15">
        <v>0.08</v>
      </c>
      <c r="BK39" s="6">
        <v>0.05</v>
      </c>
      <c r="BL39" s="4">
        <f>SQRT(ABS(BB39-8.1)^2 + ABS(BG39-0.081)^2)</f>
        <v>2.4410368698567413</v>
      </c>
      <c r="BM39" s="4">
        <f t="shared" ref="BM39:BP42" si="74">SQRT(ABS(BC39-8.1)^2 + ABS(BH39-0.081)^2)</f>
        <v>2.6410189321547848</v>
      </c>
      <c r="BN39" s="4">
        <f t="shared" si="74"/>
        <v>3.195309061734198E-2</v>
      </c>
      <c r="BO39" s="4">
        <f t="shared" si="74"/>
        <v>2.0024984394500362E-2</v>
      </c>
      <c r="BP39" s="4">
        <f t="shared" si="74"/>
        <v>5.8830264320331511E-2</v>
      </c>
      <c r="BQ39" s="4">
        <f t="shared" si="7"/>
        <v>1.0385728282687399</v>
      </c>
      <c r="BR39" s="6">
        <f t="shared" si="8"/>
        <v>1.8863393504773374</v>
      </c>
      <c r="BW39" s="34">
        <v>5000</v>
      </c>
      <c r="BX39" s="27" t="s">
        <v>13</v>
      </c>
      <c r="BY39" s="2">
        <f>AI39+AJ39</f>
        <v>8.0929674589098539</v>
      </c>
      <c r="BZ39" s="2">
        <f>AZ39+BA39</f>
        <v>3.3272320420069486</v>
      </c>
      <c r="CA39" s="3">
        <f t="shared" si="9"/>
        <v>2.9249121787460775</v>
      </c>
    </row>
    <row r="40" spans="1:79" ht="17.5" thickBot="1" x14ac:dyDescent="0.5">
      <c r="A40" s="16">
        <v>5000</v>
      </c>
      <c r="B40" s="12">
        <v>10000</v>
      </c>
      <c r="C40" s="4">
        <v>7.65</v>
      </c>
      <c r="D40" s="4">
        <v>7.98</v>
      </c>
      <c r="E40" s="4">
        <v>7.17</v>
      </c>
      <c r="F40" s="4">
        <v>8.18</v>
      </c>
      <c r="G40" s="4">
        <v>8.07</v>
      </c>
      <c r="H40" s="4">
        <v>1.85</v>
      </c>
      <c r="I40" s="4">
        <v>0.19</v>
      </c>
      <c r="J40" s="4">
        <v>1.21</v>
      </c>
      <c r="K40" s="4">
        <v>0.08</v>
      </c>
      <c r="L40" s="4">
        <v>0.08</v>
      </c>
      <c r="M40" s="4">
        <f>SQRT((C40-8.1)^2+(H40-0.081)^2)</f>
        <v>1.8253385987262745</v>
      </c>
      <c r="N40" s="4">
        <f t="shared" si="69"/>
        <v>0.16211415730897721</v>
      </c>
      <c r="O40" s="4">
        <f t="shared" si="70"/>
        <v>1.4627169924493253</v>
      </c>
      <c r="P40" s="4">
        <f t="shared" si="71"/>
        <v>8.0006249755878514E-2</v>
      </c>
      <c r="Q40" s="4">
        <f t="shared" si="72"/>
        <v>3.001666203960663E-2</v>
      </c>
      <c r="R40" s="4">
        <f t="shared" ref="R40:R42" si="75">AVERAGE(M40:Q40)</f>
        <v>0.71203853205601253</v>
      </c>
      <c r="S40" s="4">
        <f t="shared" ref="S40:S42" si="76">_xlfn.VAR.S(M40:Q40)</f>
        <v>0.7424976610843983</v>
      </c>
      <c r="T40" s="4">
        <v>-0.01</v>
      </c>
      <c r="U40" s="15">
        <v>-0.03</v>
      </c>
      <c r="V40" s="15">
        <v>0.01</v>
      </c>
      <c r="W40" s="15">
        <v>0.02</v>
      </c>
      <c r="X40" s="6">
        <v>0.01</v>
      </c>
      <c r="Y40" s="5">
        <v>0.04</v>
      </c>
      <c r="Z40" s="15">
        <v>0.05</v>
      </c>
      <c r="AA40" s="15">
        <v>0.03</v>
      </c>
      <c r="AB40" s="15">
        <v>0.03</v>
      </c>
      <c r="AC40" s="6">
        <v>0.03</v>
      </c>
      <c r="AD40" s="5">
        <f>SQRT(ABS(T40-8.1)^2 + ABS(Y40-0.081)^2)</f>
        <v>8.1101036368224051</v>
      </c>
      <c r="AE40" s="5">
        <f t="shared" si="73"/>
        <v>8.1300591018761974</v>
      </c>
      <c r="AF40" s="5">
        <f t="shared" si="73"/>
        <v>8.0901607524201893</v>
      </c>
      <c r="AG40" s="5">
        <f t="shared" si="73"/>
        <v>8.0801609513672439</v>
      </c>
      <c r="AH40" s="6">
        <f t="shared" si="73"/>
        <v>8.0901607524201893</v>
      </c>
      <c r="AI40" s="19">
        <f>AVERAGE(AD40, AE40, AF40, AG40, AH40)</f>
        <v>8.1001290389812457</v>
      </c>
      <c r="AJ40" s="15">
        <f>_xlfn.VAR.S(AD40:AH40)</f>
        <v>3.9818981596893881E-4</v>
      </c>
      <c r="AK40" s="4">
        <v>5.91</v>
      </c>
      <c r="AL40" s="15">
        <v>5.62</v>
      </c>
      <c r="AM40" s="15">
        <v>6.51</v>
      </c>
      <c r="AN40" s="15">
        <v>5.83</v>
      </c>
      <c r="AO40" s="6">
        <v>6.17</v>
      </c>
      <c r="AP40" s="4">
        <v>1.6</v>
      </c>
      <c r="AQ40" s="15">
        <v>1.36</v>
      </c>
      <c r="AR40" s="15">
        <v>1.5</v>
      </c>
      <c r="AS40" s="15">
        <v>1.55</v>
      </c>
      <c r="AT40" s="6">
        <v>1.58</v>
      </c>
      <c r="AU40" s="6">
        <f>SQRT(ABS(AK40-8.1)^2 + ABS(AP40-0.081)^2)</f>
        <v>2.6652318848460443</v>
      </c>
      <c r="AV40" s="6">
        <f t="shared" si="37"/>
        <v>2.7903836653765013</v>
      </c>
      <c r="AW40" s="6">
        <f t="shared" si="38"/>
        <v>2.1311173125851144</v>
      </c>
      <c r="AX40" s="6">
        <f t="shared" si="39"/>
        <v>2.7038603884076555</v>
      </c>
      <c r="AY40" s="6">
        <f t="shared" si="40"/>
        <v>2.4437473273642674</v>
      </c>
      <c r="AZ40" s="4">
        <f>AVERAGE(AU40:AY40)</f>
        <v>2.5468681157159163</v>
      </c>
      <c r="BA40" s="6">
        <f>_xlfn.VAR.S(AU40:AY40)</f>
        <v>7.0359751437069226E-2</v>
      </c>
      <c r="BB40" s="4">
        <v>8.1199999999999992</v>
      </c>
      <c r="BC40" s="15">
        <v>8.09</v>
      </c>
      <c r="BD40" s="15">
        <v>8.14</v>
      </c>
      <c r="BE40" s="15">
        <v>8.09</v>
      </c>
      <c r="BF40" s="6">
        <v>8.16</v>
      </c>
      <c r="BG40" s="4">
        <v>0.11</v>
      </c>
      <c r="BH40" s="15">
        <v>0.1</v>
      </c>
      <c r="BI40" s="15">
        <v>7.0000000000000007E-2</v>
      </c>
      <c r="BJ40" s="15">
        <v>0.08</v>
      </c>
      <c r="BK40" s="6">
        <v>0.06</v>
      </c>
      <c r="BL40" s="4">
        <f>SQRT(ABS(BB40-8.1)^2 + ABS(BG40-0.081)^2)</f>
        <v>3.5227829907616831E-2</v>
      </c>
      <c r="BM40" s="4">
        <f t="shared" si="74"/>
        <v>2.1470910553583789E-2</v>
      </c>
      <c r="BN40" s="4">
        <f t="shared" si="74"/>
        <v>4.1484937025383965E-2</v>
      </c>
      <c r="BO40" s="4">
        <f t="shared" si="74"/>
        <v>1.0049875621120677E-2</v>
      </c>
      <c r="BP40" s="4">
        <f t="shared" si="74"/>
        <v>6.3568860301251751E-2</v>
      </c>
      <c r="BQ40" s="4">
        <f t="shared" si="7"/>
        <v>3.4360482681791406E-2</v>
      </c>
      <c r="BR40" s="6">
        <f t="shared" si="8"/>
        <v>4.154465373429183E-4</v>
      </c>
      <c r="BW40" s="34">
        <v>5000</v>
      </c>
      <c r="BX40" s="27" t="s">
        <v>14</v>
      </c>
      <c r="BY40" s="2">
        <f>AI40+AJ40</f>
        <v>8.1005272287972154</v>
      </c>
      <c r="BZ40" s="2">
        <f>AZ40+BA40</f>
        <v>2.6172278671529856</v>
      </c>
      <c r="CA40" s="3">
        <f t="shared" si="9"/>
        <v>3.4775929219134326E-2</v>
      </c>
    </row>
    <row r="41" spans="1:79" ht="17.5" thickBot="1" x14ac:dyDescent="0.5">
      <c r="A41" s="16">
        <v>5000</v>
      </c>
      <c r="B41" s="12">
        <v>15000</v>
      </c>
      <c r="C41" s="4">
        <v>9.0299999999999994</v>
      </c>
      <c r="D41" s="4">
        <v>8.15</v>
      </c>
      <c r="E41" s="4">
        <v>8.0299999999999994</v>
      </c>
      <c r="F41" s="4">
        <v>8.1300000000000008</v>
      </c>
      <c r="G41" s="4">
        <v>8.01</v>
      </c>
      <c r="H41" s="4">
        <v>0.25</v>
      </c>
      <c r="I41" s="4">
        <v>0.06</v>
      </c>
      <c r="J41" s="4">
        <v>0.08</v>
      </c>
      <c r="K41" s="4">
        <v>0.08</v>
      </c>
      <c r="L41" s="4">
        <v>0.06</v>
      </c>
      <c r="M41" s="4">
        <f t="shared" ref="M41:M42" si="77">SQRT((C41-8.1)^2+(H41-0.081)^2)</f>
        <v>0.94523065968048214</v>
      </c>
      <c r="N41" s="4">
        <f t="shared" si="69"/>
        <v>5.4230987451825648E-2</v>
      </c>
      <c r="O41" s="4">
        <f t="shared" si="70"/>
        <v>7.0007142492748836E-2</v>
      </c>
      <c r="P41" s="4">
        <f t="shared" si="71"/>
        <v>3.0016662039608406E-2</v>
      </c>
      <c r="Q41" s="4">
        <f t="shared" si="72"/>
        <v>9.2417530804496051E-2</v>
      </c>
      <c r="R41" s="4">
        <f t="shared" si="75"/>
        <v>0.23838059649383223</v>
      </c>
      <c r="S41" s="4">
        <f t="shared" si="76"/>
        <v>0.15665461401905584</v>
      </c>
      <c r="T41" s="4">
        <v>0.01</v>
      </c>
      <c r="U41" s="15">
        <v>0.03</v>
      </c>
      <c r="V41" s="15">
        <v>0.03</v>
      </c>
      <c r="W41" s="15">
        <v>0.01</v>
      </c>
      <c r="X41" s="6">
        <v>0.03</v>
      </c>
      <c r="Y41" s="5">
        <v>0.03</v>
      </c>
      <c r="Z41" s="15">
        <v>0.04</v>
      </c>
      <c r="AA41" s="15">
        <v>0.04</v>
      </c>
      <c r="AB41" s="15">
        <v>0.03</v>
      </c>
      <c r="AC41" s="6">
        <v>0.03</v>
      </c>
      <c r="AD41" s="5">
        <f>SQRT(ABS(T41-8.1)^2 + ABS(Y41-0.081)^2)</f>
        <v>8.0901607524201893</v>
      </c>
      <c r="AE41" s="5">
        <f t="shared" si="73"/>
        <v>8.0701041505051236</v>
      </c>
      <c r="AF41" s="5">
        <f t="shared" si="73"/>
        <v>8.0701041505051236</v>
      </c>
      <c r="AG41" s="5">
        <f t="shared" si="73"/>
        <v>8.0901607524201893</v>
      </c>
      <c r="AH41" s="6">
        <f t="shared" si="73"/>
        <v>8.070161150807337</v>
      </c>
      <c r="AI41" s="19">
        <f>AVERAGE(AD41, AE41, AF41, AG41, AH41)</f>
        <v>8.0781381913315933</v>
      </c>
      <c r="AJ41" s="15">
        <f>_xlfn.VAR.S(AD41:AH41)</f>
        <v>1.2045218744660861E-4</v>
      </c>
      <c r="AK41" s="4">
        <v>5.94</v>
      </c>
      <c r="AL41" s="15">
        <v>5.44</v>
      </c>
      <c r="AM41" s="15">
        <v>6.73</v>
      </c>
      <c r="AN41" s="15">
        <v>6.07</v>
      </c>
      <c r="AO41" s="6">
        <v>6.17</v>
      </c>
      <c r="AP41" s="4">
        <v>1.6</v>
      </c>
      <c r="AQ41" s="15">
        <v>1.42</v>
      </c>
      <c r="AR41" s="15">
        <v>1.53</v>
      </c>
      <c r="AS41" s="15">
        <v>1.6</v>
      </c>
      <c r="AT41" s="6">
        <v>1.58</v>
      </c>
      <c r="AU41" s="6">
        <f>SQRT(ABS(AK41-8.1)^2 + ABS(AP41-0.081)^2)</f>
        <v>2.6406364763064221</v>
      </c>
      <c r="AV41" s="6">
        <f t="shared" si="37"/>
        <v>2.9780062122164881</v>
      </c>
      <c r="AW41" s="6">
        <f t="shared" si="38"/>
        <v>1.9941165963904914</v>
      </c>
      <c r="AX41" s="6">
        <f t="shared" si="39"/>
        <v>2.5354015461066512</v>
      </c>
      <c r="AY41" s="6">
        <f t="shared" si="40"/>
        <v>2.4437473273642674</v>
      </c>
      <c r="AZ41" s="4">
        <f>AVERAGE(AU41:AY41)</f>
        <v>2.5183816316768644</v>
      </c>
      <c r="BA41" s="6">
        <f>_xlfn.VAR.S(AU41:AY41)</f>
        <v>0.12672869654071661</v>
      </c>
      <c r="BB41" s="4">
        <v>8.1999999999999993</v>
      </c>
      <c r="BC41" s="15">
        <v>8.14</v>
      </c>
      <c r="BD41" s="15">
        <v>8.14</v>
      </c>
      <c r="BE41" s="15">
        <v>8.0399999999999991</v>
      </c>
      <c r="BF41" s="6">
        <v>8.1300000000000008</v>
      </c>
      <c r="BG41" s="4">
        <v>7.0000000000000007E-2</v>
      </c>
      <c r="BH41" s="15">
        <v>0.08</v>
      </c>
      <c r="BI41" s="15">
        <v>7.0000000000000007E-2</v>
      </c>
      <c r="BJ41" s="15">
        <v>0.05</v>
      </c>
      <c r="BK41" s="6">
        <v>0.06</v>
      </c>
      <c r="BL41" s="4">
        <f>SQRT(ABS(BB41-8.1)^2 + ABS(BG41-0.081)^2)</f>
        <v>0.1006031808642248</v>
      </c>
      <c r="BM41" s="4">
        <f t="shared" si="74"/>
        <v>4.0012498047486036E-2</v>
      </c>
      <c r="BN41" s="4">
        <f t="shared" si="74"/>
        <v>4.1484937025383965E-2</v>
      </c>
      <c r="BO41" s="4">
        <f t="shared" si="74"/>
        <v>6.7535176019612619E-2</v>
      </c>
      <c r="BP41" s="4">
        <f t="shared" si="74"/>
        <v>3.661966684720204E-2</v>
      </c>
      <c r="BQ41" s="4">
        <f t="shared" si="7"/>
        <v>5.7251091760781893E-2</v>
      </c>
      <c r="BR41" s="6">
        <f t="shared" si="8"/>
        <v>7.3914061524821533E-4</v>
      </c>
      <c r="BW41" s="34">
        <v>5000</v>
      </c>
      <c r="BX41" s="27" t="s">
        <v>15</v>
      </c>
      <c r="BY41" s="2">
        <f>AI41+AJ41</f>
        <v>8.0782586435190407</v>
      </c>
      <c r="BZ41" s="2">
        <f>AZ41+BA41</f>
        <v>2.645110328217581</v>
      </c>
      <c r="CA41" s="3">
        <f t="shared" si="9"/>
        <v>5.7990232376030106E-2</v>
      </c>
    </row>
    <row r="42" spans="1:79" ht="17.5" thickBot="1" x14ac:dyDescent="0.5">
      <c r="A42" s="16">
        <v>5000</v>
      </c>
      <c r="B42" s="11">
        <v>20000</v>
      </c>
      <c r="C42" s="4">
        <v>9.33</v>
      </c>
      <c r="D42" s="4">
        <v>8.07</v>
      </c>
      <c r="E42" s="4">
        <v>8.14</v>
      </c>
      <c r="F42" s="4">
        <v>8.15</v>
      </c>
      <c r="G42" s="4">
        <v>8.18</v>
      </c>
      <c r="H42" s="4">
        <v>0.09</v>
      </c>
      <c r="I42" s="4">
        <v>0.03</v>
      </c>
      <c r="J42" s="4">
        <v>7.0000000000000007E-2</v>
      </c>
      <c r="K42" s="4">
        <v>0.04</v>
      </c>
      <c r="L42" s="4">
        <v>7.0000000000000007E-2</v>
      </c>
      <c r="M42" s="4">
        <f t="shared" si="77"/>
        <v>1.2300329263885585</v>
      </c>
      <c r="N42" s="4">
        <f t="shared" si="69"/>
        <v>5.9169248769947738E-2</v>
      </c>
      <c r="O42" s="4">
        <f t="shared" si="70"/>
        <v>4.1484937025383965E-2</v>
      </c>
      <c r="P42" s="4">
        <f t="shared" si="71"/>
        <v>6.4660652641309393E-2</v>
      </c>
      <c r="Q42" s="4">
        <f t="shared" si="72"/>
        <v>8.0752708932889744E-2</v>
      </c>
      <c r="R42" s="4">
        <f t="shared" si="75"/>
        <v>0.29522009475161787</v>
      </c>
      <c r="S42" s="4">
        <f t="shared" si="76"/>
        <v>0.27328261956855748</v>
      </c>
      <c r="T42" s="7">
        <v>0.01</v>
      </c>
      <c r="U42" s="8">
        <v>0</v>
      </c>
      <c r="V42" s="8">
        <v>0</v>
      </c>
      <c r="W42" s="8">
        <v>0.01</v>
      </c>
      <c r="X42" s="9">
        <v>0.01</v>
      </c>
      <c r="Y42" s="8">
        <v>0.02</v>
      </c>
      <c r="Z42" s="8">
        <v>0.04</v>
      </c>
      <c r="AA42" s="8">
        <v>0.03</v>
      </c>
      <c r="AB42" s="8">
        <v>0.03</v>
      </c>
      <c r="AC42" s="9">
        <v>0.03</v>
      </c>
      <c r="AD42" s="7">
        <f>SQRT(ABS(T42-8.1)^2 + ABS(Y42-0.081)^2)</f>
        <v>8.0902299720094479</v>
      </c>
      <c r="AE42" s="5">
        <f t="shared" si="73"/>
        <v>8.1001037647674607</v>
      </c>
      <c r="AF42" s="5">
        <f t="shared" si="73"/>
        <v>8.1001605539643471</v>
      </c>
      <c r="AG42" s="5">
        <f t="shared" si="73"/>
        <v>8.0901607524201893</v>
      </c>
      <c r="AH42" s="9">
        <f t="shared" si="73"/>
        <v>8.0901607524201893</v>
      </c>
      <c r="AI42" s="29">
        <f>AVERAGE(AD42, AE42, AF42, AG42, AH42)</f>
        <v>8.0941631591163254</v>
      </c>
      <c r="AJ42" s="30">
        <f>_xlfn.VAR.S(AD42:AH42)</f>
        <v>2.9692005001408968E-5</v>
      </c>
      <c r="AK42" s="7">
        <v>6.19</v>
      </c>
      <c r="AL42" s="8">
        <v>6.66</v>
      </c>
      <c r="AM42" s="8">
        <v>6.7</v>
      </c>
      <c r="AN42" s="8">
        <v>6.17</v>
      </c>
      <c r="AO42" s="9">
        <v>6.07</v>
      </c>
      <c r="AP42" s="7">
        <v>1.54</v>
      </c>
      <c r="AQ42" s="8">
        <v>1.61</v>
      </c>
      <c r="AR42" s="8">
        <v>1.58</v>
      </c>
      <c r="AS42" s="8">
        <v>1.61</v>
      </c>
      <c r="AT42" s="9">
        <v>1.57</v>
      </c>
      <c r="AU42" s="9">
        <f>SQRT(ABS(AK42-8.1)^2 + ABS(AP42-0.081)^2)</f>
        <v>2.4034934990550729</v>
      </c>
      <c r="AV42" s="11">
        <f t="shared" si="37"/>
        <v>2.1003430672154488</v>
      </c>
      <c r="AW42" s="9">
        <f t="shared" si="38"/>
        <v>2.0510975110900991</v>
      </c>
      <c r="AX42" s="9">
        <f t="shared" si="39"/>
        <v>2.4622633896478257</v>
      </c>
      <c r="AY42" s="9">
        <f t="shared" si="40"/>
        <v>2.5175426510786263</v>
      </c>
      <c r="AZ42" s="7">
        <f>AVERAGE(AU42:AY42)</f>
        <v>2.3069480236174145</v>
      </c>
      <c r="BA42" s="9">
        <f>_xlfn.VAR.S(AU42:AY42)</f>
        <v>4.64847704096297E-2</v>
      </c>
      <c r="BB42" s="7">
        <v>8.11</v>
      </c>
      <c r="BC42" s="8">
        <v>8.09</v>
      </c>
      <c r="BD42" s="8">
        <v>8.14</v>
      </c>
      <c r="BE42" s="8">
        <v>8.09</v>
      </c>
      <c r="BF42" s="9">
        <v>8.1300000000000008</v>
      </c>
      <c r="BG42" s="7">
        <v>0.06</v>
      </c>
      <c r="BH42" s="8">
        <v>7.0000000000000007E-2</v>
      </c>
      <c r="BI42" s="8">
        <v>7.0000000000000007E-2</v>
      </c>
      <c r="BJ42" s="8">
        <v>0.08</v>
      </c>
      <c r="BK42" s="9">
        <v>0.06</v>
      </c>
      <c r="BL42" s="7">
        <f>SQRT(ABS(BB42-8.1)^2 + ABS(BG42-0.081)^2)</f>
        <v>2.3259406699225927E-2</v>
      </c>
      <c r="BM42" s="7">
        <f t="shared" si="74"/>
        <v>1.486606874731836E-2</v>
      </c>
      <c r="BN42" s="7">
        <f t="shared" si="74"/>
        <v>4.1484937025383965E-2</v>
      </c>
      <c r="BO42" s="7">
        <f t="shared" si="74"/>
        <v>1.0049875621120677E-2</v>
      </c>
      <c r="BP42" s="7">
        <f t="shared" si="74"/>
        <v>3.661966684720204E-2</v>
      </c>
      <c r="BQ42" s="7">
        <f t="shared" si="7"/>
        <v>2.5255990988050193E-2</v>
      </c>
      <c r="BR42" s="9">
        <f t="shared" si="8"/>
        <v>1.8391864901444151E-4</v>
      </c>
      <c r="BW42" s="35">
        <v>5000</v>
      </c>
      <c r="BX42" s="31" t="s">
        <v>16</v>
      </c>
      <c r="BY42" s="2">
        <f>AI42+AJ42</f>
        <v>8.0941928511213277</v>
      </c>
      <c r="BZ42" s="2">
        <f>AZ42+BA42</f>
        <v>2.3534327940270443</v>
      </c>
      <c r="CA42" s="3">
        <f t="shared" si="9"/>
        <v>2.5439909637064634E-2</v>
      </c>
    </row>
    <row r="43" spans="1:79" x14ac:dyDescent="0.45">
      <c r="BL43" s="5"/>
      <c r="BM43" s="5"/>
      <c r="BN43" s="5"/>
      <c r="BO43" s="5"/>
      <c r="BP43" s="5"/>
      <c r="BQ43" s="5"/>
      <c r="BR43" s="5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2023-01-24T16:08:36Z</dcterms:modified>
</cp:coreProperties>
</file>